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nh\Downloads\"/>
    </mc:Choice>
  </mc:AlternateContent>
  <xr:revisionPtr revIDLastSave="0" documentId="13_ncr:1_{DF53064A-C5CF-41AB-96FA-D93BA93B2650}" xr6:coauthVersionLast="47" xr6:coauthVersionMax="47" xr10:uidLastSave="{00000000-0000-0000-0000-000000000000}"/>
  <bookViews>
    <workbookView xWindow="-108" yWindow="-108" windowWidth="23256" windowHeight="12456" xr2:uid="{EFB7E8C0-F2E8-4BF8-ADFB-761CBE9C293D}"/>
  </bookViews>
  <sheets>
    <sheet name="BCC" sheetId="1" r:id="rId1"/>
    <sheet name="KHCC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18" i="1" l="1"/>
  <c r="AV18" i="1"/>
  <c r="AP22" i="1"/>
  <c r="AQ22" i="1"/>
  <c r="AU22" i="1"/>
  <c r="AV22" i="1"/>
  <c r="AP26" i="1"/>
  <c r="AQ26" i="1"/>
  <c r="AU26" i="1"/>
  <c r="AV26" i="1"/>
  <c r="AP30" i="1"/>
  <c r="AQ30" i="1"/>
  <c r="AU30" i="1"/>
  <c r="AV30" i="1"/>
  <c r="AP34" i="1"/>
  <c r="AQ34" i="1"/>
  <c r="AU34" i="1"/>
  <c r="AV34" i="1"/>
  <c r="AQ38" i="1"/>
  <c r="AV38" i="1"/>
  <c r="AP42" i="1"/>
  <c r="AQ42" i="1"/>
  <c r="AU42" i="1"/>
  <c r="AV42" i="1"/>
  <c r="AQ46" i="1"/>
  <c r="AV46" i="1"/>
  <c r="AQ50" i="1"/>
  <c r="AV50" i="1"/>
  <c r="AQ54" i="1"/>
  <c r="AV54" i="1"/>
  <c r="AP58" i="1"/>
  <c r="AQ58" i="1"/>
  <c r="AU58" i="1"/>
  <c r="AV58" i="1"/>
  <c r="AP66" i="1"/>
  <c r="AQ66" i="1"/>
  <c r="AU66" i="1"/>
  <c r="AV66" i="1"/>
  <c r="AQ70" i="1"/>
  <c r="AV70" i="1"/>
  <c r="AP74" i="1"/>
  <c r="AQ74" i="1"/>
  <c r="AU74" i="1"/>
  <c r="AV74" i="1"/>
  <c r="AQ78" i="1"/>
  <c r="AV78" i="1"/>
  <c r="AQ82" i="1"/>
  <c r="AV82" i="1"/>
  <c r="AP86" i="1"/>
  <c r="AQ86" i="1"/>
  <c r="AU86" i="1"/>
  <c r="AV86" i="1"/>
  <c r="AQ90" i="1"/>
  <c r="AV90" i="1"/>
  <c r="AP94" i="1"/>
  <c r="AU94" i="1"/>
  <c r="H8" i="1" l="1"/>
  <c r="H9" i="1" l="1"/>
  <c r="I8" i="1"/>
  <c r="AU14" i="1" l="1"/>
  <c r="AP14" i="1"/>
  <c r="J8" i="1"/>
  <c r="I9" i="1"/>
  <c r="AU38" i="1" l="1"/>
  <c r="AU10" i="1"/>
  <c r="AP10" i="1"/>
  <c r="AP38" i="1"/>
  <c r="K8" i="1"/>
  <c r="J9" i="1"/>
  <c r="L8" i="1" l="1"/>
  <c r="K9" i="1"/>
  <c r="AV14" i="1" l="1"/>
  <c r="AQ14" i="1"/>
  <c r="AU90" i="1"/>
  <c r="AP90" i="1"/>
  <c r="M8" i="1"/>
  <c r="L9" i="1"/>
  <c r="N8" i="1" l="1"/>
  <c r="M9" i="1"/>
  <c r="O8" i="1" l="1"/>
  <c r="N9" i="1"/>
  <c r="P8" i="1" l="1"/>
  <c r="O9" i="1"/>
  <c r="Q8" i="1" l="1"/>
  <c r="P9" i="1"/>
  <c r="R8" i="1" l="1"/>
  <c r="Q9" i="1"/>
  <c r="AU70" i="1" l="1"/>
  <c r="AP70" i="1"/>
  <c r="S8" i="1"/>
  <c r="R9" i="1"/>
  <c r="T8" i="1" l="1"/>
  <c r="S9" i="1"/>
  <c r="AU46" i="1" l="1"/>
  <c r="AU54" i="1"/>
  <c r="AP46" i="1"/>
  <c r="AP54" i="1"/>
  <c r="U8" i="1"/>
  <c r="T9" i="1"/>
  <c r="V8" i="1" l="1"/>
  <c r="U9" i="1"/>
  <c r="W8" i="1" l="1"/>
  <c r="V9" i="1"/>
  <c r="AP98" i="1" l="1"/>
  <c r="AU98" i="1"/>
  <c r="X8" i="1"/>
  <c r="W9" i="1"/>
  <c r="AP50" i="1" l="1"/>
  <c r="AQ98" i="1"/>
  <c r="AU50" i="1"/>
  <c r="AV98" i="1"/>
  <c r="Y8" i="1"/>
  <c r="X9" i="1"/>
  <c r="AP18" i="1" l="1"/>
  <c r="AU18" i="1"/>
  <c r="Z8" i="1"/>
  <c r="Y9" i="1"/>
  <c r="AA8" i="1" l="1"/>
  <c r="Z9" i="1"/>
  <c r="AP82" i="1" l="1"/>
  <c r="AU82" i="1"/>
  <c r="AA9" i="1"/>
  <c r="AB8" i="1"/>
  <c r="AQ62" i="1" l="1"/>
  <c r="AV62" i="1"/>
  <c r="AC8" i="1"/>
  <c r="AB9" i="1"/>
  <c r="AD8" i="1" l="1"/>
  <c r="AC9" i="1"/>
  <c r="AE8" i="1" l="1"/>
  <c r="AD9" i="1"/>
  <c r="AF8" i="1" l="1"/>
  <c r="AE9" i="1"/>
  <c r="AQ94" i="1" l="1"/>
  <c r="AV94" i="1"/>
  <c r="AF9" i="1"/>
  <c r="AG8" i="1"/>
  <c r="AH8" i="1" l="1"/>
  <c r="AG9" i="1"/>
  <c r="AU78" i="1" l="1"/>
  <c r="AP78" i="1"/>
  <c r="AH9" i="1"/>
  <c r="AI8" i="1"/>
  <c r="AQ10" i="1" l="1"/>
  <c r="AV10" i="1"/>
  <c r="AI9" i="1"/>
  <c r="AJ8" i="1"/>
  <c r="AK8" i="1" l="1"/>
  <c r="AJ9" i="1"/>
  <c r="AP62" i="1" l="1"/>
  <c r="AU62" i="1"/>
  <c r="AL8" i="1"/>
  <c r="AK9" i="1"/>
  <c r="AL9" i="1" l="1"/>
  <c r="AS58" i="1"/>
  <c r="AN42" i="1"/>
  <c r="AT62" i="1"/>
  <c r="AO42" i="1"/>
  <c r="AN10" i="1"/>
  <c r="AT98" i="1"/>
  <c r="AS82" i="1"/>
  <c r="AT58" i="1"/>
  <c r="AS94" i="1"/>
  <c r="AS98" i="1"/>
  <c r="AR90" i="1"/>
  <c r="AS18" i="1"/>
  <c r="AN30" i="1"/>
  <c r="AR46" i="1"/>
  <c r="AT26" i="1"/>
  <c r="AO74" i="1"/>
  <c r="AT94" i="1"/>
  <c r="AO66" i="1"/>
  <c r="AS54" i="1"/>
  <c r="AS42" i="1"/>
  <c r="AT66" i="1"/>
  <c r="AM82" i="1"/>
  <c r="AN46" i="1"/>
  <c r="AN14" i="1"/>
  <c r="AM22" i="1"/>
  <c r="AM38" i="1"/>
  <c r="AM74" i="1"/>
  <c r="AS62" i="1"/>
  <c r="AN78" i="1"/>
  <c r="AN58" i="1"/>
  <c r="AS86" i="1"/>
  <c r="AT54" i="1"/>
  <c r="AN34" i="1"/>
  <c r="AM18" i="1"/>
  <c r="AM62" i="1"/>
  <c r="AR86" i="1"/>
  <c r="AS78" i="1"/>
  <c r="AR30" i="1"/>
  <c r="AS34" i="1"/>
  <c r="AT14" i="1"/>
  <c r="AS74" i="1"/>
  <c r="AS10" i="1"/>
  <c r="AT46" i="1"/>
  <c r="AR66" i="1"/>
  <c r="AN98" i="1"/>
  <c r="AS26" i="1"/>
  <c r="AM94" i="1"/>
  <c r="AR58" i="1"/>
  <c r="AM70" i="1"/>
  <c r="AM30" i="1"/>
  <c r="AM98" i="1"/>
  <c r="AN74" i="1"/>
  <c r="AN18" i="1"/>
  <c r="AN70" i="1"/>
  <c r="AT78" i="1"/>
  <c r="AM54" i="1"/>
  <c r="AM86" i="1"/>
  <c r="AR34" i="1"/>
  <c r="AO34" i="1"/>
  <c r="AN86" i="1"/>
  <c r="AT22" i="1"/>
  <c r="AR82" i="1"/>
  <c r="AO70" i="1"/>
  <c r="AR10" i="1"/>
  <c r="AO18" i="1"/>
  <c r="AN50" i="1"/>
  <c r="AR22" i="1"/>
  <c r="AO78" i="1"/>
  <c r="AO58" i="1"/>
  <c r="AM66" i="1"/>
  <c r="AN38" i="1"/>
  <c r="AN62" i="1"/>
  <c r="AO82" i="1"/>
  <c r="AN90" i="1"/>
  <c r="AS14" i="1"/>
  <c r="AT74" i="1"/>
  <c r="AM90" i="1"/>
  <c r="AN82" i="1"/>
  <c r="AS38" i="1"/>
  <c r="AT82" i="1"/>
  <c r="AM26" i="1"/>
  <c r="AS22" i="1"/>
  <c r="AM78" i="1"/>
  <c r="AO98" i="1"/>
  <c r="AS66" i="1"/>
  <c r="AO14" i="1"/>
  <c r="AS46" i="1"/>
  <c r="AR62" i="1"/>
  <c r="AO38" i="1"/>
  <c r="AT34" i="1"/>
  <c r="AO22" i="1"/>
  <c r="AM10" i="1"/>
  <c r="AT70" i="1"/>
  <c r="AO62" i="1"/>
  <c r="AR50" i="1"/>
  <c r="AN66" i="1"/>
  <c r="AR78" i="1"/>
  <c r="AR14" i="1"/>
  <c r="AR38" i="1"/>
  <c r="AO50" i="1"/>
  <c r="AO26" i="1"/>
  <c r="AS50" i="1"/>
  <c r="AR74" i="1"/>
  <c r="AO46" i="1"/>
  <c r="AT90" i="1"/>
  <c r="AM58" i="1"/>
  <c r="AR18" i="1"/>
  <c r="AR94" i="1"/>
  <c r="AT42" i="1"/>
  <c r="AO94" i="1"/>
  <c r="AO10" i="1"/>
  <c r="AM46" i="1"/>
  <c r="AO86" i="1"/>
  <c r="AS30" i="1"/>
  <c r="AM34" i="1"/>
  <c r="AM14" i="1"/>
  <c r="AR98" i="1"/>
  <c r="AR70" i="1"/>
  <c r="AR42" i="1"/>
  <c r="AN54" i="1"/>
  <c r="AM42" i="1"/>
  <c r="AT30" i="1"/>
  <c r="AS90" i="1"/>
  <c r="AO90" i="1"/>
  <c r="AO54" i="1"/>
  <c r="AT50" i="1"/>
  <c r="AT38" i="1"/>
  <c r="AN26" i="1"/>
  <c r="AT18" i="1"/>
  <c r="AT86" i="1"/>
  <c r="AR26" i="1"/>
  <c r="AN94" i="1"/>
  <c r="AM50" i="1"/>
  <c r="AN22" i="1"/>
  <c r="AT10" i="1"/>
  <c r="AO30" i="1"/>
  <c r="AR54" i="1"/>
  <c r="AS70" i="1"/>
</calcChain>
</file>

<file path=xl/sharedStrings.xml><?xml version="1.0" encoding="utf-8"?>
<sst xmlns="http://schemas.openxmlformats.org/spreadsheetml/2006/main" count="223" uniqueCount="95">
  <si>
    <t>Năm</t>
  </si>
  <si>
    <t>Tháng</t>
  </si>
  <si>
    <t>Stt</t>
  </si>
  <si>
    <t>Tên nhân viên</t>
  </si>
  <si>
    <t>Mã
nhân viên</t>
  </si>
  <si>
    <t>Bộ
phận</t>
  </si>
  <si>
    <t>Ngày
vào làm</t>
  </si>
  <si>
    <t>Ngày
chính thức</t>
  </si>
  <si>
    <t>Tổng hợp thử việc</t>
  </si>
  <si>
    <t>WT</t>
  </si>
  <si>
    <t>OT</t>
  </si>
  <si>
    <t>NT</t>
  </si>
  <si>
    <t>PL</t>
  </si>
  <si>
    <t>NPL</t>
  </si>
  <si>
    <t>Tổng hợp chính thức</t>
  </si>
  <si>
    <t>Chỉ
tiêu</t>
  </si>
  <si>
    <t>OFF</t>
  </si>
  <si>
    <t>NV001</t>
  </si>
  <si>
    <t>Nguyễn Mạnh Tiến</t>
  </si>
  <si>
    <t>NV002</t>
  </si>
  <si>
    <t>NV003</t>
  </si>
  <si>
    <t>Đỗ Anh Tuấn</t>
  </si>
  <si>
    <t>NV004</t>
  </si>
  <si>
    <t>Hà Thị Hồng</t>
  </si>
  <si>
    <t>NV005</t>
  </si>
  <si>
    <t>Nguyễn Mạnh Dũng</t>
  </si>
  <si>
    <t>NV006</t>
  </si>
  <si>
    <t>Bùi Đức Trung</t>
  </si>
  <si>
    <t>NV007</t>
  </si>
  <si>
    <t>Dương Đức Cường</t>
  </si>
  <si>
    <t>NV008</t>
  </si>
  <si>
    <t>Nguyễn Trọng Dũng</t>
  </si>
  <si>
    <t>NV009</t>
  </si>
  <si>
    <t>Nguyễn Văn Dương</t>
  </si>
  <si>
    <t>NV010</t>
  </si>
  <si>
    <t>Nguyễn Văn Thành</t>
  </si>
  <si>
    <t>NV011</t>
  </si>
  <si>
    <t>NV012</t>
  </si>
  <si>
    <t>Dương Quốc Đại</t>
  </si>
  <si>
    <t>NV013</t>
  </si>
  <si>
    <t>Phạm Thị Tính</t>
  </si>
  <si>
    <t>NV014</t>
  </si>
  <si>
    <t>NV015</t>
  </si>
  <si>
    <t>Vũ Thị Hoa</t>
  </si>
  <si>
    <t>NV016</t>
  </si>
  <si>
    <t>NV017</t>
  </si>
  <si>
    <t>Nguyễn Thanh Hòe</t>
  </si>
  <si>
    <t>NV018</t>
  </si>
  <si>
    <t>Lê Minh Hưng</t>
  </si>
  <si>
    <t>NV019</t>
  </si>
  <si>
    <t>Nguyễn Văn Hưng</t>
  </si>
  <si>
    <t>NV020</t>
  </si>
  <si>
    <t>NV021</t>
  </si>
  <si>
    <t>NV022</t>
  </si>
  <si>
    <t>NV023</t>
  </si>
  <si>
    <t>Phạm Minh Hiền</t>
  </si>
  <si>
    <t>Nguyễn Thị Hoàn</t>
  </si>
  <si>
    <t>Điền Văn Hùng</t>
  </si>
  <si>
    <t>Tạ Đức Hưởng</t>
  </si>
  <si>
    <t>Bùi Văn Phong</t>
  </si>
  <si>
    <t>Phạm Thị Hồng Nhung</t>
  </si>
  <si>
    <t>Phạm Thanh Nhàn</t>
  </si>
  <si>
    <t>Trần Văn Quyết</t>
  </si>
  <si>
    <t>BGD</t>
  </si>
  <si>
    <t>KD</t>
  </si>
  <si>
    <t>KT</t>
  </si>
  <si>
    <t>DANH SÁCH KÝ HIỆU CHẤM CÔNG</t>
  </si>
  <si>
    <t>Over Time</t>
  </si>
  <si>
    <t>Night Time</t>
  </si>
  <si>
    <t>DANH SÁCH KÝ HIỆU NGHỈ</t>
  </si>
  <si>
    <t>Ký hiệu</t>
  </si>
  <si>
    <t>Tên</t>
  </si>
  <si>
    <t>Work Time</t>
  </si>
  <si>
    <t>AL</t>
  </si>
  <si>
    <t>Annual Leave (Phép năm)</t>
  </si>
  <si>
    <t>NO</t>
  </si>
  <si>
    <t>No pay leave (Nghỉ không lương)</t>
  </si>
  <si>
    <t>ML</t>
  </si>
  <si>
    <t>Maternity Leave (Nghỉ thai sản)</t>
  </si>
  <si>
    <t>SL</t>
  </si>
  <si>
    <t>Sick Leave (Nghỉ ốm)</t>
  </si>
  <si>
    <t>AN</t>
  </si>
  <si>
    <t>Anniversary (Hiếu, Hỉ)</t>
  </si>
  <si>
    <t>WT: Giờ làm việc thường</t>
  </si>
  <si>
    <t>OT: Tăng ca</t>
  </si>
  <si>
    <t>NT: Làm đêm</t>
  </si>
  <si>
    <t>OFF: Nghỉ (phép, không phép,…)</t>
  </si>
  <si>
    <t>WT, OT, NT được tổng theo số giờ từng người và chia theo thử việc, chính thức</t>
  </si>
  <si>
    <t>PL và NPL là nghỉ có phép và nghỉ không phép. Tùy theo từng doanh nghiệp sẽ có các ký hiệu</t>
  </si>
  <si>
    <t>khác nhau và có thể dùng các hàm Countifs cộng lại để tính PL và NPL cho từng nhân viên</t>
  </si>
  <si>
    <t>BẢNG CHẤM CÔNG TÁCH THEO CHỈ TIÊU</t>
  </si>
  <si>
    <t>Liên hệ tư vấn khóa học Excel cho người đi làm và doanh nghiệp {Đt+Zalo} 038 696 1334</t>
  </si>
  <si>
    <t>Danh sách các ngày nghỉ lễ năm 2025</t>
  </si>
  <si>
    <t>Ngày</t>
  </si>
  <si>
    <t>Kênh youtube Excel Thỉnh Vũ: https://www.youtube.com/@thinhvd309/videos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</si>
</sst>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3"/>
    </font>
    <font>
      <sz val="8"/>
      <name val="Calibri"/>
      <family val="2"/>
      <scheme val="minor"/>
    </font>
    <font>
      <sz val="11"/>
      <color theme="0"/>
      <name val="Times New Roman"/>
      <family val="1"/>
      <charset val="163"/>
    </font>
    <font>
      <b/>
      <sz val="11"/>
      <color theme="1"/>
      <name val="Times New Roman"/>
      <family val="1"/>
      <charset val="163"/>
    </font>
    <font>
      <b/>
      <sz val="26"/>
      <color rgb="FF0070C0"/>
      <name val="Times New Roman"/>
      <family val="1"/>
      <charset val="163"/>
    </font>
    <font>
      <sz val="11"/>
      <color rgb="FFFF0000"/>
      <name val="Times New Roman"/>
      <family val="1"/>
      <charset val="163"/>
    </font>
    <font>
      <sz val="8"/>
      <color rgb="FF000000"/>
      <name val="Segoe UI"/>
      <family val="2"/>
    </font>
    <font>
      <b/>
      <i/>
      <sz val="14"/>
      <color rgb="FFFF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6"/>
      <color theme="10"/>
      <name val="Calibri"/>
      <family val="2"/>
      <scheme val="minor"/>
    </font>
    <font>
      <b/>
      <sz val="20"/>
      <color rgb="FFFF0000"/>
      <name val="Times New Roman"/>
      <family val="1"/>
    </font>
    <font>
      <u/>
      <sz val="2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Protection="1">
      <protection locked="0"/>
    </xf>
    <xf numFmtId="14" fontId="1" fillId="0" borderId="1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" fillId="0" borderId="3" xfId="0" applyFont="1" applyBorder="1" applyProtection="1">
      <protection locked="0"/>
    </xf>
    <xf numFmtId="0" fontId="6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3" borderId="0" xfId="0" applyFont="1" applyFill="1" applyProtection="1">
      <protection locked="0"/>
    </xf>
    <xf numFmtId="0" fontId="8" fillId="0" borderId="0" xfId="0" applyFont="1"/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1" applyProtection="1">
      <protection locked="0"/>
    </xf>
    <xf numFmtId="0" fontId="10" fillId="0" borderId="0" xfId="1" applyFont="1" applyProtection="1">
      <protection locked="0"/>
    </xf>
    <xf numFmtId="0" fontId="3" fillId="2" borderId="0" xfId="0" applyFont="1" applyFill="1" applyProtection="1">
      <protection locked="0"/>
    </xf>
    <xf numFmtId="0" fontId="11" fillId="0" borderId="0" xfId="0" applyFont="1" applyProtection="1">
      <protection locked="0"/>
    </xf>
    <xf numFmtId="0" fontId="12" fillId="0" borderId="0" xfId="1" applyFont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5">
    <dxf>
      <fill>
        <patternFill patternType="solid">
          <fgColor auto="1"/>
          <bgColor theme="7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3999450666829432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vertical/>
        <horizontal/>
      </border>
    </dxf>
    <dxf>
      <border>
        <left style="thin">
          <color auto="1"/>
        </left>
        <right style="thin">
          <color auto="1"/>
        </right>
        <top style="hair">
          <color auto="1"/>
        </top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CheckBox" checked="Checked" fmlaLink="$G$3" lockText="1" noThreeD="1"/>
</file>

<file path=xl/ctrlProps/ctrlProp3.xml><?xml version="1.0" encoding="utf-8"?>
<formControlPr xmlns="http://schemas.microsoft.com/office/spreadsheetml/2009/9/main" objectType="CheckBox" fmlaLink="$G$4" lockText="1" noThreeD="1"/>
</file>

<file path=xl/ctrlProps/ctrlProp4.xml><?xml version="1.0" encoding="utf-8"?>
<formControlPr xmlns="http://schemas.microsoft.com/office/spreadsheetml/2009/9/main" objectType="CheckBox" fmlaLink="$G$5" lockText="1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99060</xdr:colOff>
          <xdr:row>2</xdr:row>
          <xdr:rowOff>137160</xdr:rowOff>
        </xdr:from>
        <xdr:to>
          <xdr:col>3</xdr:col>
          <xdr:colOff>99060</xdr:colOff>
          <xdr:row>5</xdr:row>
          <xdr:rowOff>160020</xdr:rowOff>
        </xdr:to>
        <xdr:sp macro="" textlink="">
          <xdr:nvSpPr>
            <xdr:cNvPr id="1029" name="Group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Chọn thời gian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2</xdr:row>
          <xdr:rowOff>137160</xdr:rowOff>
        </xdr:from>
        <xdr:to>
          <xdr:col>10</xdr:col>
          <xdr:colOff>190500</xdr:colOff>
          <xdr:row>3</xdr:row>
          <xdr:rowOff>129540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Format Chủ nhật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3</xdr:row>
          <xdr:rowOff>91440</xdr:rowOff>
        </xdr:from>
        <xdr:to>
          <xdr:col>10</xdr:col>
          <xdr:colOff>190500</xdr:colOff>
          <xdr:row>5</xdr:row>
          <xdr:rowOff>0</xdr:rowOff>
        </xdr:to>
        <xdr:sp macro="" textlink="">
          <xdr:nvSpPr>
            <xdr:cNvPr id="1033" name="Check Box 9" descr="Format Thứ 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Format Thứ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</xdr:colOff>
          <xdr:row>4</xdr:row>
          <xdr:rowOff>137160</xdr:rowOff>
        </xdr:from>
        <xdr:to>
          <xdr:col>10</xdr:col>
          <xdr:colOff>190500</xdr:colOff>
          <xdr:row>6</xdr:row>
          <xdr:rowOff>38100</xdr:rowOff>
        </xdr:to>
        <xdr:sp macro="" textlink="">
          <xdr:nvSpPr>
            <xdr:cNvPr id="1034" name="Check Box 10" descr="Format Thứ 7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Format nghỉ lễ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563880</xdr:colOff>
          <xdr:row>2</xdr:row>
          <xdr:rowOff>68580</xdr:rowOff>
        </xdr:from>
        <xdr:to>
          <xdr:col>12</xdr:col>
          <xdr:colOff>228600</xdr:colOff>
          <xdr:row>6</xdr:row>
          <xdr:rowOff>15240</xdr:rowOff>
        </xdr:to>
        <xdr:sp macro="" textlink="">
          <xdr:nvSpPr>
            <xdr:cNvPr id="1035" name="Group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Chọn Format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152400</xdr:colOff>
          <xdr:row>2</xdr:row>
          <xdr:rowOff>22860</xdr:rowOff>
        </xdr:from>
        <xdr:to>
          <xdr:col>26</xdr:col>
          <xdr:colOff>167640</xdr:colOff>
          <xdr:row>6</xdr:row>
          <xdr:rowOff>15240</xdr:rowOff>
        </xdr:to>
        <xdr:sp macro="" textlink="">
          <xdr:nvSpPr>
            <xdr:cNvPr id="1036" name="Group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Các dòng chỉ tiêu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91440</xdr:colOff>
          <xdr:row>2</xdr:row>
          <xdr:rowOff>38100</xdr:rowOff>
        </xdr:from>
        <xdr:to>
          <xdr:col>48</xdr:col>
          <xdr:colOff>0</xdr:colOff>
          <xdr:row>6</xdr:row>
          <xdr:rowOff>15240</xdr:rowOff>
        </xdr:to>
        <xdr:sp macro="" textlink="">
          <xdr:nvSpPr>
            <xdr:cNvPr id="1037" name="Group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Ghi chú về công thức tổng hợp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2" Type="http://schemas.openxmlformats.org/officeDocument/2006/relationships/hyperlink" Target="https://www.youtube.com/@thinhvd309/videos" TargetMode="External"/><Relationship Id="rId1" Type="http://schemas.openxmlformats.org/officeDocument/2006/relationships/hyperlink" Target="https://www.youtube.com/@thinhvd309/video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137EF-0157-44D7-B081-C54BCD801975}">
  <dimension ref="A1:AV108"/>
  <sheetViews>
    <sheetView showGridLines="0" tabSelected="1" zoomScale="80" zoomScaleNormal="80" workbookViewId="0">
      <selection activeCell="B105" sqref="B105:V110"/>
    </sheetView>
  </sheetViews>
  <sheetFormatPr defaultColWidth="9.109375" defaultRowHeight="13.8" x14ac:dyDescent="0.25"/>
  <cols>
    <col min="1" max="1" width="3.6640625" style="1" customWidth="1"/>
    <col min="2" max="2" width="9.109375" style="1" customWidth="1"/>
    <col min="3" max="3" width="18.109375" style="1" customWidth="1"/>
    <col min="4" max="4" width="6.109375" style="1" customWidth="1"/>
    <col min="5" max="5" width="11.21875" style="1" customWidth="1"/>
    <col min="6" max="6" width="10.88671875" style="1" customWidth="1"/>
    <col min="7" max="7" width="6" style="1" customWidth="1"/>
    <col min="8" max="38" width="4" style="1" customWidth="1"/>
    <col min="39" max="48" width="5.44140625" style="1" customWidth="1"/>
    <col min="49" max="16384" width="9.109375" style="1"/>
  </cols>
  <sheetData>
    <row r="1" spans="1:48" ht="31.8" x14ac:dyDescent="0.5">
      <c r="A1" s="6" t="s">
        <v>90</v>
      </c>
    </row>
    <row r="2" spans="1:48" ht="21" x14ac:dyDescent="0.4">
      <c r="A2" s="14" t="s">
        <v>91</v>
      </c>
      <c r="Q2" s="17" t="s">
        <v>94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</row>
    <row r="3" spans="1:48" ht="23.1" customHeight="1" x14ac:dyDescent="0.25">
      <c r="G3" s="7" t="b">
        <v>1</v>
      </c>
      <c r="R3" s="1" t="s">
        <v>83</v>
      </c>
      <c r="AE3" s="1" t="s">
        <v>87</v>
      </c>
    </row>
    <row r="4" spans="1:48" x14ac:dyDescent="0.25">
      <c r="B4" s="1" t="s">
        <v>0</v>
      </c>
      <c r="C4" s="8">
        <v>2025</v>
      </c>
      <c r="G4" s="7" t="b">
        <v>0</v>
      </c>
      <c r="R4" s="1" t="s">
        <v>84</v>
      </c>
      <c r="AE4" s="1" t="s">
        <v>88</v>
      </c>
    </row>
    <row r="5" spans="1:48" x14ac:dyDescent="0.25">
      <c r="B5" s="1" t="s">
        <v>1</v>
      </c>
      <c r="C5" s="8">
        <v>8</v>
      </c>
      <c r="G5" s="7" t="b">
        <v>0</v>
      </c>
      <c r="R5" s="1" t="s">
        <v>85</v>
      </c>
      <c r="AE5" s="1" t="s">
        <v>89</v>
      </c>
    </row>
    <row r="6" spans="1:48" x14ac:dyDescent="0.25">
      <c r="G6" s="7"/>
      <c r="R6" s="1" t="s">
        <v>86</v>
      </c>
    </row>
    <row r="7" spans="1:48" x14ac:dyDescent="0.25">
      <c r="A7" s="9"/>
      <c r="G7" s="7"/>
    </row>
    <row r="8" spans="1:48" x14ac:dyDescent="0.25">
      <c r="A8" s="27" t="s">
        <v>2</v>
      </c>
      <c r="B8" s="25" t="s">
        <v>4</v>
      </c>
      <c r="C8" s="27" t="s">
        <v>3</v>
      </c>
      <c r="D8" s="25" t="s">
        <v>5</v>
      </c>
      <c r="E8" s="25" t="s">
        <v>6</v>
      </c>
      <c r="F8" s="25" t="s">
        <v>7</v>
      </c>
      <c r="G8" s="25" t="s">
        <v>15</v>
      </c>
      <c r="H8" s="15">
        <f>DATE(C4,C5,1)</f>
        <v>45870</v>
      </c>
      <c r="I8" s="15">
        <f>H8+1</f>
        <v>45871</v>
      </c>
      <c r="J8" s="15">
        <f t="shared" ref="J8:AI8" si="0">I8+1</f>
        <v>45872</v>
      </c>
      <c r="K8" s="15">
        <f t="shared" si="0"/>
        <v>45873</v>
      </c>
      <c r="L8" s="15">
        <f t="shared" si="0"/>
        <v>45874</v>
      </c>
      <c r="M8" s="15">
        <f t="shared" si="0"/>
        <v>45875</v>
      </c>
      <c r="N8" s="15">
        <f t="shared" si="0"/>
        <v>45876</v>
      </c>
      <c r="O8" s="15">
        <f t="shared" si="0"/>
        <v>45877</v>
      </c>
      <c r="P8" s="15">
        <f t="shared" si="0"/>
        <v>45878</v>
      </c>
      <c r="Q8" s="15">
        <f t="shared" si="0"/>
        <v>45879</v>
      </c>
      <c r="R8" s="15">
        <f t="shared" si="0"/>
        <v>45880</v>
      </c>
      <c r="S8" s="15">
        <f t="shared" si="0"/>
        <v>45881</v>
      </c>
      <c r="T8" s="15">
        <f t="shared" si="0"/>
        <v>45882</v>
      </c>
      <c r="U8" s="15">
        <f t="shared" si="0"/>
        <v>45883</v>
      </c>
      <c r="V8" s="15">
        <f t="shared" si="0"/>
        <v>45884</v>
      </c>
      <c r="W8" s="15">
        <f t="shared" si="0"/>
        <v>45885</v>
      </c>
      <c r="X8" s="15">
        <f t="shared" si="0"/>
        <v>45886</v>
      </c>
      <c r="Y8" s="15">
        <f t="shared" si="0"/>
        <v>45887</v>
      </c>
      <c r="Z8" s="15">
        <f t="shared" si="0"/>
        <v>45888</v>
      </c>
      <c r="AA8" s="15">
        <f t="shared" si="0"/>
        <v>45889</v>
      </c>
      <c r="AB8" s="15">
        <f t="shared" si="0"/>
        <v>45890</v>
      </c>
      <c r="AC8" s="15">
        <f t="shared" si="0"/>
        <v>45891</v>
      </c>
      <c r="AD8" s="15">
        <f t="shared" si="0"/>
        <v>45892</v>
      </c>
      <c r="AE8" s="15">
        <f t="shared" si="0"/>
        <v>45893</v>
      </c>
      <c r="AF8" s="15">
        <f t="shared" si="0"/>
        <v>45894</v>
      </c>
      <c r="AG8" s="15">
        <f t="shared" si="0"/>
        <v>45895</v>
      </c>
      <c r="AH8" s="15">
        <f t="shared" si="0"/>
        <v>45896</v>
      </c>
      <c r="AI8" s="15">
        <f t="shared" si="0"/>
        <v>45897</v>
      </c>
      <c r="AJ8" s="15">
        <f>(MONTH(AI8+1)=$C$5)*(AI8+1)</f>
        <v>45898</v>
      </c>
      <c r="AK8" s="15">
        <f>(MONTH(AJ8+1)=$C$5)*(AJ8+1)</f>
        <v>45899</v>
      </c>
      <c r="AL8" s="15">
        <f>(MONTH(AK8+1)=$C$5)*(AK8+1)</f>
        <v>45900</v>
      </c>
      <c r="AM8" s="24" t="s">
        <v>8</v>
      </c>
      <c r="AN8" s="24"/>
      <c r="AO8" s="24"/>
      <c r="AP8" s="24"/>
      <c r="AQ8" s="24"/>
      <c r="AR8" s="24" t="s">
        <v>14</v>
      </c>
      <c r="AS8" s="24"/>
      <c r="AT8" s="24"/>
      <c r="AU8" s="24"/>
      <c r="AV8" s="24"/>
    </row>
    <row r="9" spans="1:48" x14ac:dyDescent="0.25">
      <c r="A9" s="26"/>
      <c r="B9" s="26"/>
      <c r="C9" s="26"/>
      <c r="D9" s="26"/>
      <c r="E9" s="26"/>
      <c r="F9" s="26"/>
      <c r="G9" s="25"/>
      <c r="H9" s="10" t="str">
        <f>IF(WEEKDAY(H8)=1,"CN","T" &amp; WEEKDAY(H8))</f>
        <v>T6</v>
      </c>
      <c r="I9" s="10" t="str">
        <f t="shared" ref="I9:AI9" si="1">IF(WEEKDAY(I8)=1,"CN","T" &amp; WEEKDAY(I8))</f>
        <v>T7</v>
      </c>
      <c r="J9" s="10" t="str">
        <f t="shared" si="1"/>
        <v>CN</v>
      </c>
      <c r="K9" s="10" t="str">
        <f t="shared" si="1"/>
        <v>T2</v>
      </c>
      <c r="L9" s="10" t="str">
        <f t="shared" si="1"/>
        <v>T3</v>
      </c>
      <c r="M9" s="10" t="str">
        <f t="shared" si="1"/>
        <v>T4</v>
      </c>
      <c r="N9" s="10" t="str">
        <f t="shared" si="1"/>
        <v>T5</v>
      </c>
      <c r="O9" s="10" t="str">
        <f t="shared" si="1"/>
        <v>T6</v>
      </c>
      <c r="P9" s="10" t="str">
        <f t="shared" si="1"/>
        <v>T7</v>
      </c>
      <c r="Q9" s="10" t="str">
        <f t="shared" si="1"/>
        <v>CN</v>
      </c>
      <c r="R9" s="10" t="str">
        <f t="shared" si="1"/>
        <v>T2</v>
      </c>
      <c r="S9" s="10" t="str">
        <f t="shared" si="1"/>
        <v>T3</v>
      </c>
      <c r="T9" s="10" t="str">
        <f t="shared" si="1"/>
        <v>T4</v>
      </c>
      <c r="U9" s="10" t="str">
        <f t="shared" si="1"/>
        <v>T5</v>
      </c>
      <c r="V9" s="10" t="str">
        <f t="shared" si="1"/>
        <v>T6</v>
      </c>
      <c r="W9" s="10" t="str">
        <f t="shared" si="1"/>
        <v>T7</v>
      </c>
      <c r="X9" s="10" t="str">
        <f t="shared" si="1"/>
        <v>CN</v>
      </c>
      <c r="Y9" s="10" t="str">
        <f t="shared" si="1"/>
        <v>T2</v>
      </c>
      <c r="Z9" s="10" t="str">
        <f t="shared" si="1"/>
        <v>T3</v>
      </c>
      <c r="AA9" s="10" t="str">
        <f t="shared" si="1"/>
        <v>T4</v>
      </c>
      <c r="AB9" s="10" t="str">
        <f t="shared" si="1"/>
        <v>T5</v>
      </c>
      <c r="AC9" s="10" t="str">
        <f t="shared" si="1"/>
        <v>T6</v>
      </c>
      <c r="AD9" s="10" t="str">
        <f t="shared" si="1"/>
        <v>T7</v>
      </c>
      <c r="AE9" s="10" t="str">
        <f t="shared" si="1"/>
        <v>CN</v>
      </c>
      <c r="AF9" s="10" t="str">
        <f t="shared" si="1"/>
        <v>T2</v>
      </c>
      <c r="AG9" s="10" t="str">
        <f t="shared" si="1"/>
        <v>T3</v>
      </c>
      <c r="AH9" s="10" t="str">
        <f t="shared" si="1"/>
        <v>T4</v>
      </c>
      <c r="AI9" s="10" t="str">
        <f t="shared" si="1"/>
        <v>T5</v>
      </c>
      <c r="AJ9" s="10" t="str">
        <f>IF(AJ8=0,"",IF(WEEKDAY(AJ8)=1,"CN","T" &amp; WEEKDAY(AJ8)))</f>
        <v>T6</v>
      </c>
      <c r="AK9" s="10" t="str">
        <f t="shared" ref="AK9:AL9" si="2">IF(AK8=0,"",IF(WEEKDAY(AK8)=1,"CN","T" &amp; WEEKDAY(AK8)))</f>
        <v>T7</v>
      </c>
      <c r="AL9" s="11" t="str">
        <f t="shared" si="2"/>
        <v>CN</v>
      </c>
      <c r="AM9" s="12" t="s">
        <v>9</v>
      </c>
      <c r="AN9" s="12" t="s">
        <v>10</v>
      </c>
      <c r="AO9" s="12" t="s">
        <v>11</v>
      </c>
      <c r="AP9" s="12" t="s">
        <v>12</v>
      </c>
      <c r="AQ9" s="12" t="s">
        <v>13</v>
      </c>
      <c r="AR9" s="12" t="s">
        <v>9</v>
      </c>
      <c r="AS9" s="12" t="s">
        <v>10</v>
      </c>
      <c r="AT9" s="12" t="s">
        <v>11</v>
      </c>
      <c r="AU9" s="12" t="s">
        <v>12</v>
      </c>
      <c r="AV9" s="12" t="s">
        <v>13</v>
      </c>
    </row>
    <row r="10" spans="1:48" x14ac:dyDescent="0.25">
      <c r="A10" s="21">
        <v>1</v>
      </c>
      <c r="B10" s="22" t="s">
        <v>17</v>
      </c>
      <c r="C10" s="22" t="s">
        <v>18</v>
      </c>
      <c r="D10" s="21" t="s">
        <v>63</v>
      </c>
      <c r="E10" s="23">
        <v>42005</v>
      </c>
      <c r="F10" s="23">
        <v>42005</v>
      </c>
      <c r="G10" s="1" t="s">
        <v>9</v>
      </c>
      <c r="I10" s="1">
        <v>4</v>
      </c>
      <c r="K10" s="1">
        <v>8</v>
      </c>
      <c r="L10" s="1">
        <v>8</v>
      </c>
      <c r="N10" s="1">
        <v>8</v>
      </c>
      <c r="P10" s="1">
        <v>5</v>
      </c>
      <c r="Q10" s="1">
        <v>8</v>
      </c>
      <c r="R10" s="1">
        <v>8</v>
      </c>
      <c r="S10" s="1">
        <v>7</v>
      </c>
      <c r="T10" s="1">
        <v>5</v>
      </c>
      <c r="U10" s="1">
        <v>6</v>
      </c>
      <c r="W10" s="1">
        <v>5</v>
      </c>
      <c r="X10" s="1">
        <v>6</v>
      </c>
      <c r="Y10" s="1">
        <v>8</v>
      </c>
      <c r="Z10" s="1">
        <v>8</v>
      </c>
      <c r="AA10" s="1">
        <v>4</v>
      </c>
      <c r="AB10" s="1">
        <v>5</v>
      </c>
      <c r="AD10" s="1">
        <v>8</v>
      </c>
      <c r="AF10" s="1">
        <v>8</v>
      </c>
      <c r="AG10" s="1">
        <v>8</v>
      </c>
      <c r="AH10" s="1">
        <v>6</v>
      </c>
      <c r="AK10" s="1">
        <v>4</v>
      </c>
      <c r="AM10" s="21">
        <f>SUMIFS(H10:AL10,$H$8:$AL$8,"&lt;"&amp;F10)</f>
        <v>0</v>
      </c>
      <c r="AN10" s="21">
        <f>SUMIFS(H11:AL11,$H$8:$AL$8,"&lt;"&amp;F10)</f>
        <v>0</v>
      </c>
      <c r="AO10" s="21">
        <f>SUMIFS(H12:AL12,$H$8:$AL$8,"&lt;"&amp;F10)</f>
        <v>0</v>
      </c>
      <c r="AP10" s="21">
        <f>COUNTIFS(H13:AL13,"AL",$H$8:$AL$8,"&lt;"&amp;F10)</f>
        <v>0</v>
      </c>
      <c r="AQ10" s="21">
        <f>COUNTIFS(H13:AL13,"NO",$H$8:$AL$8,"&lt;"&amp;F10)</f>
        <v>0</v>
      </c>
      <c r="AR10" s="21">
        <f>SUMIFS(H10:AL10,$H$8:$AL$8,"&gt;="&amp;F10)</f>
        <v>137</v>
      </c>
      <c r="AS10" s="21">
        <f>SUMIFS(H11:AL11,$H$8:$AL$8,"&gt;="&amp;F10)</f>
        <v>21.5</v>
      </c>
      <c r="AT10" s="21">
        <f>SUMIFS(I12:AM12,$H$8:$AL$8,"&gt;="&amp;F10)</f>
        <v>16</v>
      </c>
      <c r="AU10" s="21">
        <f>COUNTIFS(H13:AL13,"AL",$H$8:$AL$8,"&gt;="&amp;F10)</f>
        <v>1</v>
      </c>
      <c r="AV10" s="21">
        <f>COUNTIFS(H13:AL13,"NO",$H$8:$AL$8,"&gt;="&amp;F10)</f>
        <v>1</v>
      </c>
    </row>
    <row r="11" spans="1:48" x14ac:dyDescent="0.25">
      <c r="A11" s="21"/>
      <c r="B11" s="22"/>
      <c r="C11" s="22"/>
      <c r="D11" s="21"/>
      <c r="E11" s="23"/>
      <c r="F11" s="23"/>
      <c r="G11" s="1" t="s">
        <v>10</v>
      </c>
      <c r="K11" s="1">
        <v>2</v>
      </c>
      <c r="P11" s="1">
        <v>2</v>
      </c>
      <c r="R11" s="1">
        <v>2.5</v>
      </c>
      <c r="S11" s="1">
        <v>3.5</v>
      </c>
      <c r="T11" s="1">
        <v>0.5</v>
      </c>
      <c r="X11" s="1">
        <v>0.5</v>
      </c>
      <c r="Z11" s="1">
        <v>2.5</v>
      </c>
      <c r="AA11" s="1">
        <v>3.5</v>
      </c>
      <c r="AG11" s="1">
        <v>2</v>
      </c>
      <c r="AH11" s="1">
        <v>2</v>
      </c>
      <c r="AK11" s="1">
        <v>0.5</v>
      </c>
      <c r="AM11" s="21"/>
      <c r="AN11" s="21"/>
      <c r="AO11" s="21"/>
      <c r="AP11" s="21"/>
      <c r="AQ11" s="21"/>
      <c r="AR11" s="21"/>
      <c r="AS11" s="21"/>
      <c r="AT11" s="21"/>
      <c r="AU11" s="21"/>
      <c r="AV11" s="21"/>
    </row>
    <row r="12" spans="1:48" x14ac:dyDescent="0.25">
      <c r="A12" s="21"/>
      <c r="B12" s="22"/>
      <c r="C12" s="22"/>
      <c r="D12" s="21"/>
      <c r="E12" s="23"/>
      <c r="F12" s="23"/>
      <c r="G12" s="1" t="s">
        <v>11</v>
      </c>
      <c r="M12" s="1">
        <v>8</v>
      </c>
      <c r="AE12" s="1">
        <v>8</v>
      </c>
      <c r="AM12" s="21"/>
      <c r="AN12" s="21"/>
      <c r="AO12" s="21"/>
      <c r="AP12" s="21"/>
      <c r="AQ12" s="21"/>
      <c r="AR12" s="21"/>
      <c r="AS12" s="21"/>
      <c r="AT12" s="21"/>
      <c r="AU12" s="21"/>
      <c r="AV12" s="21"/>
    </row>
    <row r="13" spans="1:48" x14ac:dyDescent="0.25">
      <c r="A13" s="21"/>
      <c r="B13" s="22"/>
      <c r="C13" s="22"/>
      <c r="D13" s="21"/>
      <c r="E13" s="23"/>
      <c r="F13" s="23"/>
      <c r="G13" s="1" t="s">
        <v>16</v>
      </c>
      <c r="H13" s="13"/>
      <c r="I13" s="13"/>
      <c r="J13" s="13" t="s">
        <v>73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 t="s">
        <v>75</v>
      </c>
      <c r="AJ13" s="13"/>
      <c r="AK13" s="13"/>
      <c r="AL13" s="13"/>
      <c r="AM13" s="21"/>
      <c r="AN13" s="21"/>
      <c r="AO13" s="21"/>
      <c r="AP13" s="21"/>
      <c r="AQ13" s="21"/>
      <c r="AR13" s="21"/>
      <c r="AS13" s="21"/>
      <c r="AT13" s="21"/>
      <c r="AU13" s="21"/>
      <c r="AV13" s="21"/>
    </row>
    <row r="14" spans="1:48" x14ac:dyDescent="0.25">
      <c r="A14" s="21">
        <v>2</v>
      </c>
      <c r="B14" s="22" t="s">
        <v>19</v>
      </c>
      <c r="C14" s="22" t="s">
        <v>21</v>
      </c>
      <c r="D14" s="21" t="s">
        <v>63</v>
      </c>
      <c r="E14" s="23">
        <v>42005</v>
      </c>
      <c r="F14" s="23">
        <v>42005</v>
      </c>
      <c r="G14" s="1" t="s">
        <v>9</v>
      </c>
      <c r="J14" s="1">
        <v>8</v>
      </c>
      <c r="K14" s="1">
        <v>8</v>
      </c>
      <c r="M14" s="1">
        <v>8</v>
      </c>
      <c r="N14" s="1">
        <v>4</v>
      </c>
      <c r="P14" s="1">
        <v>8</v>
      </c>
      <c r="Q14" s="1">
        <v>8</v>
      </c>
      <c r="R14" s="1">
        <v>6</v>
      </c>
      <c r="S14" s="1">
        <v>8</v>
      </c>
      <c r="T14" s="1">
        <v>8</v>
      </c>
      <c r="W14" s="1">
        <v>8</v>
      </c>
      <c r="X14" s="1">
        <v>8</v>
      </c>
      <c r="Z14" s="1">
        <v>8</v>
      </c>
      <c r="AA14" s="1">
        <v>7</v>
      </c>
      <c r="AB14" s="1">
        <v>7</v>
      </c>
      <c r="AD14" s="1">
        <v>8</v>
      </c>
      <c r="AE14" s="1">
        <v>4</v>
      </c>
      <c r="AF14" s="1">
        <v>8</v>
      </c>
      <c r="AG14" s="1">
        <v>8</v>
      </c>
      <c r="AH14" s="1">
        <v>8</v>
      </c>
      <c r="AI14" s="1">
        <v>8</v>
      </c>
      <c r="AM14" s="21">
        <f t="shared" ref="AM14" si="3">SUMIFS(H14:AL14,$H$8:$AL$8,"&lt;"&amp;F14)</f>
        <v>0</v>
      </c>
      <c r="AN14" s="21">
        <f t="shared" ref="AN14" si="4">SUMIFS(H15:AL15,$H$8:$AL$8,"&lt;"&amp;F14)</f>
        <v>0</v>
      </c>
      <c r="AO14" s="21">
        <f t="shared" ref="AO14" si="5">SUMIFS(H16:AL16,$H$8:$AL$8,"&lt;"&amp;F14)</f>
        <v>0</v>
      </c>
      <c r="AP14" s="21">
        <f t="shared" ref="AP14" si="6">COUNTIFS(H17:AL17,"AL",$H$8:$AL$8,"&lt;"&amp;F14)</f>
        <v>0</v>
      </c>
      <c r="AQ14" s="21">
        <f t="shared" ref="AQ14" si="7">COUNTIFS(H17:AL17,"NO",$H$8:$AL$8,"&lt;"&amp;F14)</f>
        <v>0</v>
      </c>
      <c r="AR14" s="21">
        <f t="shared" ref="AR14" si="8">SUMIFS(H14:AL14,$H$8:$AL$8,"&gt;="&amp;F14)</f>
        <v>148</v>
      </c>
      <c r="AS14" s="21">
        <f t="shared" ref="AS14" si="9">SUMIFS(H15:AL15,$H$8:$AL$8,"&gt;="&amp;F14)</f>
        <v>22.5</v>
      </c>
      <c r="AT14" s="21">
        <f t="shared" ref="AT14" si="10">SUMIFS(I16:AM16,$H$8:$AL$8,"&gt;="&amp;F14)</f>
        <v>22</v>
      </c>
      <c r="AU14" s="21">
        <f t="shared" ref="AU14" si="11">COUNTIFS(H17:AL17,"AL",$H$8:$AL$8,"&gt;="&amp;F14)</f>
        <v>1</v>
      </c>
      <c r="AV14" s="21">
        <f t="shared" ref="AV14" si="12">COUNTIFS(H17:AL17,"NO",$H$8:$AL$8,"&gt;="&amp;F14)</f>
        <v>1</v>
      </c>
    </row>
    <row r="15" spans="1:48" x14ac:dyDescent="0.25">
      <c r="A15" s="21"/>
      <c r="B15" s="22"/>
      <c r="C15" s="22"/>
      <c r="D15" s="21"/>
      <c r="E15" s="23"/>
      <c r="F15" s="23"/>
      <c r="G15" s="1" t="s">
        <v>10</v>
      </c>
      <c r="K15" s="1">
        <v>3</v>
      </c>
      <c r="M15" s="1">
        <v>3</v>
      </c>
      <c r="Q15" s="1">
        <v>1</v>
      </c>
      <c r="S15" s="1">
        <v>2</v>
      </c>
      <c r="W15" s="1">
        <v>1.5</v>
      </c>
      <c r="X15" s="1">
        <v>3</v>
      </c>
      <c r="AA15" s="1">
        <v>1</v>
      </c>
      <c r="AE15" s="1">
        <v>2.5</v>
      </c>
      <c r="AF15" s="1">
        <v>0.5</v>
      </c>
      <c r="AH15" s="1">
        <v>1.5</v>
      </c>
      <c r="AI15" s="1">
        <v>3.5</v>
      </c>
      <c r="AM15" s="21"/>
      <c r="AN15" s="21"/>
      <c r="AO15" s="21"/>
      <c r="AP15" s="21"/>
      <c r="AQ15" s="21"/>
      <c r="AR15" s="21"/>
      <c r="AS15" s="21"/>
      <c r="AT15" s="21"/>
      <c r="AU15" s="21"/>
      <c r="AV15" s="21"/>
    </row>
    <row r="16" spans="1:48" x14ac:dyDescent="0.25">
      <c r="A16" s="21"/>
      <c r="B16" s="22"/>
      <c r="C16" s="22"/>
      <c r="D16" s="21"/>
      <c r="E16" s="23"/>
      <c r="F16" s="23"/>
      <c r="G16" s="1" t="s">
        <v>11</v>
      </c>
      <c r="U16" s="1">
        <v>8</v>
      </c>
      <c r="Y16" s="1">
        <v>8</v>
      </c>
      <c r="AK16" s="1">
        <v>6</v>
      </c>
      <c r="AM16" s="21"/>
      <c r="AN16" s="21"/>
      <c r="AO16" s="21"/>
      <c r="AP16" s="21"/>
      <c r="AQ16" s="21"/>
      <c r="AR16" s="21"/>
      <c r="AS16" s="21"/>
      <c r="AT16" s="21"/>
      <c r="AU16" s="21"/>
      <c r="AV16" s="21"/>
    </row>
    <row r="17" spans="1:48" x14ac:dyDescent="0.25">
      <c r="A17" s="21"/>
      <c r="B17" s="22"/>
      <c r="C17" s="22"/>
      <c r="D17" s="21"/>
      <c r="E17" s="23"/>
      <c r="F17" s="23"/>
      <c r="G17" s="1" t="s">
        <v>16</v>
      </c>
      <c r="H17" s="13"/>
      <c r="I17" s="13" t="s">
        <v>73</v>
      </c>
      <c r="J17" s="13"/>
      <c r="K17" s="13"/>
      <c r="L17" s="13" t="s">
        <v>75</v>
      </c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21"/>
      <c r="AN17" s="21"/>
      <c r="AO17" s="21"/>
      <c r="AP17" s="21"/>
      <c r="AQ17" s="21"/>
      <c r="AR17" s="21"/>
      <c r="AS17" s="21"/>
      <c r="AT17" s="21"/>
      <c r="AU17" s="21"/>
      <c r="AV17" s="21"/>
    </row>
    <row r="18" spans="1:48" x14ac:dyDescent="0.25">
      <c r="A18" s="21">
        <v>3</v>
      </c>
      <c r="B18" s="22" t="s">
        <v>20</v>
      </c>
      <c r="C18" s="22" t="s">
        <v>23</v>
      </c>
      <c r="D18" s="21" t="s">
        <v>63</v>
      </c>
      <c r="E18" s="23">
        <v>42005</v>
      </c>
      <c r="F18" s="23">
        <v>42005</v>
      </c>
      <c r="G18" s="1" t="s">
        <v>9</v>
      </c>
      <c r="J18" s="1">
        <v>4</v>
      </c>
      <c r="K18" s="1">
        <v>8</v>
      </c>
      <c r="L18" s="1">
        <v>4</v>
      </c>
      <c r="M18" s="1">
        <v>4</v>
      </c>
      <c r="N18" s="1">
        <v>8</v>
      </c>
      <c r="P18" s="1">
        <v>8</v>
      </c>
      <c r="Q18" s="1">
        <v>8</v>
      </c>
      <c r="R18" s="1">
        <v>8</v>
      </c>
      <c r="S18" s="1">
        <v>8</v>
      </c>
      <c r="T18" s="1">
        <v>8</v>
      </c>
      <c r="U18" s="1">
        <v>8</v>
      </c>
      <c r="W18" s="1">
        <v>8</v>
      </c>
      <c r="X18" s="1">
        <v>8</v>
      </c>
      <c r="Z18" s="1">
        <v>8</v>
      </c>
      <c r="AA18" s="1">
        <v>8</v>
      </c>
      <c r="AB18" s="1">
        <v>8</v>
      </c>
      <c r="AD18" s="1">
        <v>8</v>
      </c>
      <c r="AE18" s="1">
        <v>4</v>
      </c>
      <c r="AF18" s="1">
        <v>4</v>
      </c>
      <c r="AG18" s="1">
        <v>8</v>
      </c>
      <c r="AH18" s="1">
        <v>8</v>
      </c>
      <c r="AI18" s="1">
        <v>5</v>
      </c>
      <c r="AM18" s="21">
        <f t="shared" ref="AM18" si="13">SUMIFS(H18:AL18,$H$8:$AL$8,"&lt;"&amp;F18)</f>
        <v>0</v>
      </c>
      <c r="AN18" s="21">
        <f t="shared" ref="AN18" si="14">SUMIFS(H19:AL19,$H$8:$AL$8,"&lt;"&amp;F18)</f>
        <v>0</v>
      </c>
      <c r="AO18" s="21">
        <f t="shared" ref="AO18" si="15">SUMIFS(H20:AL20,$H$8:$AL$8,"&lt;"&amp;F18)</f>
        <v>0</v>
      </c>
      <c r="AP18" s="21">
        <f t="shared" ref="AP18" si="16">COUNTIFS(H21:AL21,"AL",$H$8:$AL$8,"&lt;"&amp;F18)</f>
        <v>0</v>
      </c>
      <c r="AQ18" s="21">
        <f t="shared" ref="AQ18" si="17">COUNTIFS(H21:AL21,"NO",$H$8:$AL$8,"&lt;"&amp;F18)</f>
        <v>0</v>
      </c>
      <c r="AR18" s="21">
        <f t="shared" ref="AR18" si="18">SUMIFS(H18:AL18,$H$8:$AL$8,"&gt;="&amp;F18)</f>
        <v>153</v>
      </c>
      <c r="AS18" s="21">
        <f t="shared" ref="AS18" si="19">SUMIFS(H19:AL19,$H$8:$AL$8,"&gt;="&amp;F18)</f>
        <v>23</v>
      </c>
      <c r="AT18" s="21">
        <f t="shared" ref="AT18" si="20">SUMIFS(I20:AM20,$H$8:$AL$8,"&gt;="&amp;F18)</f>
        <v>16</v>
      </c>
      <c r="AU18" s="21">
        <f t="shared" ref="AU18" si="21">COUNTIFS(H21:AL21,"AL",$H$8:$AL$8,"&gt;="&amp;F18)</f>
        <v>1</v>
      </c>
      <c r="AV18" s="21">
        <f t="shared" ref="AV18" si="22">COUNTIFS(H21:AL21,"NO",$H$8:$AL$8,"&gt;="&amp;F18)</f>
        <v>0</v>
      </c>
    </row>
    <row r="19" spans="1:48" x14ac:dyDescent="0.25">
      <c r="A19" s="21"/>
      <c r="B19" s="22"/>
      <c r="C19" s="22"/>
      <c r="D19" s="21"/>
      <c r="E19" s="23"/>
      <c r="F19" s="23"/>
      <c r="G19" s="1" t="s">
        <v>10</v>
      </c>
      <c r="K19" s="1">
        <v>2</v>
      </c>
      <c r="N19" s="1">
        <v>1</v>
      </c>
      <c r="Q19" s="1">
        <v>3.5</v>
      </c>
      <c r="R19" s="1">
        <v>1</v>
      </c>
      <c r="W19" s="1">
        <v>1.5</v>
      </c>
      <c r="X19" s="1">
        <v>2.5</v>
      </c>
      <c r="Z19" s="1">
        <v>3.5</v>
      </c>
      <c r="AF19" s="1">
        <v>2.5</v>
      </c>
      <c r="AG19" s="1">
        <v>3.5</v>
      </c>
      <c r="AI19" s="1">
        <v>2</v>
      </c>
      <c r="AM19" s="21"/>
      <c r="AN19" s="21"/>
      <c r="AO19" s="21"/>
      <c r="AP19" s="21"/>
      <c r="AQ19" s="21"/>
      <c r="AR19" s="21"/>
      <c r="AS19" s="21"/>
      <c r="AT19" s="21"/>
      <c r="AU19" s="21"/>
      <c r="AV19" s="21"/>
    </row>
    <row r="20" spans="1:48" x14ac:dyDescent="0.25">
      <c r="A20" s="21"/>
      <c r="B20" s="22"/>
      <c r="C20" s="22"/>
      <c r="D20" s="21"/>
      <c r="E20" s="23"/>
      <c r="F20" s="23"/>
      <c r="G20" s="1" t="s">
        <v>11</v>
      </c>
      <c r="I20" s="1">
        <v>8</v>
      </c>
      <c r="AK20" s="1">
        <v>8</v>
      </c>
      <c r="AM20" s="21"/>
      <c r="AN20" s="21"/>
      <c r="AO20" s="21"/>
      <c r="AP20" s="21"/>
      <c r="AQ20" s="21"/>
      <c r="AR20" s="21"/>
      <c r="AS20" s="21"/>
      <c r="AT20" s="21"/>
      <c r="AU20" s="21"/>
      <c r="AV20" s="21"/>
    </row>
    <row r="21" spans="1:48" x14ac:dyDescent="0.25">
      <c r="A21" s="21"/>
      <c r="B21" s="22"/>
      <c r="C21" s="22"/>
      <c r="D21" s="21"/>
      <c r="E21" s="23"/>
      <c r="F21" s="23"/>
      <c r="G21" s="1" t="s">
        <v>16</v>
      </c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 t="s">
        <v>73</v>
      </c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21"/>
      <c r="AN21" s="21"/>
      <c r="AO21" s="21"/>
      <c r="AP21" s="21"/>
      <c r="AQ21" s="21"/>
      <c r="AR21" s="21"/>
      <c r="AS21" s="21"/>
      <c r="AT21" s="21"/>
      <c r="AU21" s="21"/>
      <c r="AV21" s="21"/>
    </row>
    <row r="22" spans="1:48" x14ac:dyDescent="0.25">
      <c r="A22" s="21">
        <v>4</v>
      </c>
      <c r="B22" s="22" t="s">
        <v>22</v>
      </c>
      <c r="C22" s="22" t="s">
        <v>25</v>
      </c>
      <c r="D22" s="21" t="s">
        <v>64</v>
      </c>
      <c r="E22" s="23">
        <v>42965</v>
      </c>
      <c r="F22" s="23">
        <v>43040</v>
      </c>
      <c r="G22" s="1" t="s">
        <v>9</v>
      </c>
      <c r="I22" s="1">
        <v>7</v>
      </c>
      <c r="J22" s="1">
        <v>8</v>
      </c>
      <c r="K22" s="1">
        <v>8</v>
      </c>
      <c r="L22" s="1">
        <v>6</v>
      </c>
      <c r="M22" s="1">
        <v>8</v>
      </c>
      <c r="N22" s="1">
        <v>8</v>
      </c>
      <c r="P22" s="1">
        <v>8</v>
      </c>
      <c r="Q22" s="1">
        <v>8</v>
      </c>
      <c r="R22" s="1">
        <v>5</v>
      </c>
      <c r="S22" s="1">
        <v>8</v>
      </c>
      <c r="T22" s="1">
        <v>8</v>
      </c>
      <c r="U22" s="1">
        <v>8</v>
      </c>
      <c r="W22" s="1">
        <v>8</v>
      </c>
      <c r="X22" s="1">
        <v>8</v>
      </c>
      <c r="Y22" s="1">
        <v>8</v>
      </c>
      <c r="Z22" s="1">
        <v>8</v>
      </c>
      <c r="AA22" s="1">
        <v>8</v>
      </c>
      <c r="AB22" s="1">
        <v>8</v>
      </c>
      <c r="AD22" s="1">
        <v>8</v>
      </c>
      <c r="AE22" s="1">
        <v>8</v>
      </c>
      <c r="AF22" s="1">
        <v>8</v>
      </c>
      <c r="AG22" s="1">
        <v>8</v>
      </c>
      <c r="AH22" s="1">
        <v>8</v>
      </c>
      <c r="AI22" s="1">
        <v>8</v>
      </c>
      <c r="AK22" s="1">
        <v>5</v>
      </c>
      <c r="AM22" s="21">
        <f t="shared" ref="AM22" si="23">SUMIFS(H22:AL22,$H$8:$AL$8,"&lt;"&amp;F22)</f>
        <v>0</v>
      </c>
      <c r="AN22" s="21">
        <f t="shared" ref="AN22" si="24">SUMIFS(H23:AL23,$H$8:$AL$8,"&lt;"&amp;F22)</f>
        <v>0</v>
      </c>
      <c r="AO22" s="21">
        <f t="shared" ref="AO22" si="25">SUMIFS(H24:AL24,$H$8:$AL$8,"&lt;"&amp;F22)</f>
        <v>0</v>
      </c>
      <c r="AP22" s="21">
        <f t="shared" ref="AP22" si="26">COUNTIFS(H25:AL25,"AL",$H$8:$AL$8,"&lt;"&amp;F22)</f>
        <v>0</v>
      </c>
      <c r="AQ22" s="21">
        <f t="shared" ref="AQ22" si="27">COUNTIFS(H25:AL25,"NO",$H$8:$AL$8,"&lt;"&amp;F22)</f>
        <v>0</v>
      </c>
      <c r="AR22" s="21">
        <f t="shared" ref="AR22" si="28">SUMIFS(H22:AL22,$H$8:$AL$8,"&gt;="&amp;F22)</f>
        <v>191</v>
      </c>
      <c r="AS22" s="21">
        <f t="shared" ref="AS22" si="29">SUMIFS(H23:AL23,$H$8:$AL$8,"&gt;="&amp;F22)</f>
        <v>28.5</v>
      </c>
      <c r="AT22" s="21">
        <f t="shared" ref="AT22" si="30">SUMIFS(I24:AM24,$H$8:$AL$8,"&gt;="&amp;F22)</f>
        <v>0</v>
      </c>
      <c r="AU22" s="21">
        <f t="shared" ref="AU22" si="31">COUNTIFS(H25:AL25,"AL",$H$8:$AL$8,"&gt;="&amp;F22)</f>
        <v>0</v>
      </c>
      <c r="AV22" s="21">
        <f t="shared" ref="AV22" si="32">COUNTIFS(H25:AL25,"NO",$H$8:$AL$8,"&gt;="&amp;F22)</f>
        <v>0</v>
      </c>
    </row>
    <row r="23" spans="1:48" x14ac:dyDescent="0.25">
      <c r="A23" s="21"/>
      <c r="B23" s="22"/>
      <c r="C23" s="22"/>
      <c r="D23" s="21"/>
      <c r="E23" s="23"/>
      <c r="F23" s="23"/>
      <c r="G23" s="1" t="s">
        <v>10</v>
      </c>
      <c r="I23" s="1">
        <v>3</v>
      </c>
      <c r="K23" s="1">
        <v>3</v>
      </c>
      <c r="T23" s="1">
        <v>1.5</v>
      </c>
      <c r="W23" s="1">
        <v>2</v>
      </c>
      <c r="Y23" s="1">
        <v>3.5</v>
      </c>
      <c r="AA23" s="1">
        <v>2</v>
      </c>
      <c r="AB23" s="1">
        <v>3</v>
      </c>
      <c r="AD23" s="1">
        <v>1.5</v>
      </c>
      <c r="AE23" s="1">
        <v>2.5</v>
      </c>
      <c r="AF23" s="1">
        <v>2.5</v>
      </c>
      <c r="AG23" s="1">
        <v>1.5</v>
      </c>
      <c r="AH23" s="1">
        <v>1</v>
      </c>
      <c r="AI23" s="1">
        <v>1.5</v>
      </c>
      <c r="AM23" s="21"/>
      <c r="AN23" s="21"/>
      <c r="AO23" s="21"/>
      <c r="AP23" s="21"/>
      <c r="AQ23" s="21"/>
      <c r="AR23" s="21"/>
      <c r="AS23" s="21"/>
      <c r="AT23" s="21"/>
      <c r="AU23" s="21"/>
      <c r="AV23" s="21"/>
    </row>
    <row r="24" spans="1:48" x14ac:dyDescent="0.25">
      <c r="A24" s="21"/>
      <c r="B24" s="22"/>
      <c r="C24" s="22"/>
      <c r="D24" s="21"/>
      <c r="E24" s="23"/>
      <c r="F24" s="23"/>
      <c r="G24" s="1" t="s">
        <v>11</v>
      </c>
      <c r="AM24" s="21"/>
      <c r="AN24" s="21"/>
      <c r="AO24" s="21"/>
      <c r="AP24" s="21"/>
      <c r="AQ24" s="21"/>
      <c r="AR24" s="21"/>
      <c r="AS24" s="21"/>
      <c r="AT24" s="21"/>
      <c r="AU24" s="21"/>
      <c r="AV24" s="21"/>
    </row>
    <row r="25" spans="1:48" x14ac:dyDescent="0.25">
      <c r="A25" s="21"/>
      <c r="B25" s="22"/>
      <c r="C25" s="22"/>
      <c r="D25" s="21"/>
      <c r="E25" s="23"/>
      <c r="F25" s="23"/>
      <c r="G25" s="1" t="s">
        <v>16</v>
      </c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21"/>
      <c r="AN25" s="21"/>
      <c r="AO25" s="21"/>
      <c r="AP25" s="21"/>
      <c r="AQ25" s="21"/>
      <c r="AR25" s="21"/>
      <c r="AS25" s="21"/>
      <c r="AT25" s="21"/>
      <c r="AU25" s="21"/>
      <c r="AV25" s="21"/>
    </row>
    <row r="26" spans="1:48" x14ac:dyDescent="0.25">
      <c r="A26" s="21">
        <v>5</v>
      </c>
      <c r="B26" s="22" t="s">
        <v>24</v>
      </c>
      <c r="C26" s="22" t="s">
        <v>27</v>
      </c>
      <c r="D26" s="21" t="s">
        <v>64</v>
      </c>
      <c r="E26" s="23">
        <v>44083</v>
      </c>
      <c r="F26" s="23">
        <v>44144</v>
      </c>
      <c r="G26" s="1" t="s">
        <v>9</v>
      </c>
      <c r="J26" s="1">
        <v>8</v>
      </c>
      <c r="K26" s="1">
        <v>8</v>
      </c>
      <c r="L26" s="1">
        <v>6</v>
      </c>
      <c r="M26" s="1">
        <v>6</v>
      </c>
      <c r="N26" s="1">
        <v>8</v>
      </c>
      <c r="P26" s="1">
        <v>4</v>
      </c>
      <c r="Q26" s="1">
        <v>8</v>
      </c>
      <c r="R26" s="1">
        <v>8</v>
      </c>
      <c r="S26" s="1">
        <v>5</v>
      </c>
      <c r="T26" s="1">
        <v>8</v>
      </c>
      <c r="U26" s="1">
        <v>4</v>
      </c>
      <c r="W26" s="1">
        <v>8</v>
      </c>
      <c r="X26" s="1">
        <v>7</v>
      </c>
      <c r="Y26" s="1">
        <v>7</v>
      </c>
      <c r="Z26" s="1">
        <v>8</v>
      </c>
      <c r="AA26" s="1">
        <v>8</v>
      </c>
      <c r="AB26" s="1">
        <v>8</v>
      </c>
      <c r="AD26" s="1">
        <v>7</v>
      </c>
      <c r="AE26" s="1">
        <v>8</v>
      </c>
      <c r="AG26" s="1">
        <v>6</v>
      </c>
      <c r="AH26" s="1">
        <v>8</v>
      </c>
      <c r="AI26" s="1">
        <v>8</v>
      </c>
      <c r="AK26" s="1">
        <v>8</v>
      </c>
      <c r="AM26" s="21">
        <f t="shared" ref="AM26" si="33">SUMIFS(H26:AL26,$H$8:$AL$8,"&lt;"&amp;F26)</f>
        <v>0</v>
      </c>
      <c r="AN26" s="21">
        <f t="shared" ref="AN26" si="34">SUMIFS(H27:AL27,$H$8:$AL$8,"&lt;"&amp;F26)</f>
        <v>0</v>
      </c>
      <c r="AO26" s="21">
        <f t="shared" ref="AO26" si="35">SUMIFS(H28:AL28,$H$8:$AL$8,"&lt;"&amp;F26)</f>
        <v>0</v>
      </c>
      <c r="AP26" s="21">
        <f t="shared" ref="AP26" si="36">COUNTIFS(H29:AL29,"AL",$H$8:$AL$8,"&lt;"&amp;F26)</f>
        <v>0</v>
      </c>
      <c r="AQ26" s="21">
        <f t="shared" ref="AQ26" si="37">COUNTIFS(H29:AL29,"NO",$H$8:$AL$8,"&lt;"&amp;F26)</f>
        <v>0</v>
      </c>
      <c r="AR26" s="21">
        <f t="shared" ref="AR26" si="38">SUMIFS(H26:AL26,$H$8:$AL$8,"&gt;="&amp;F26)</f>
        <v>164</v>
      </c>
      <c r="AS26" s="21">
        <f t="shared" ref="AS26" si="39">SUMIFS(H27:AL27,$H$8:$AL$8,"&gt;="&amp;F26)</f>
        <v>16</v>
      </c>
      <c r="AT26" s="21">
        <f t="shared" ref="AT26" si="40">SUMIFS(I28:AM28,$H$8:$AL$8,"&gt;="&amp;F26)</f>
        <v>13</v>
      </c>
      <c r="AU26" s="21">
        <f t="shared" ref="AU26" si="41">COUNTIFS(H29:AL29,"AL",$H$8:$AL$8,"&gt;="&amp;F26)</f>
        <v>0</v>
      </c>
      <c r="AV26" s="21">
        <f t="shared" ref="AV26" si="42">COUNTIFS(H29:AL29,"NO",$H$8:$AL$8,"&gt;="&amp;F26)</f>
        <v>0</v>
      </c>
    </row>
    <row r="27" spans="1:48" x14ac:dyDescent="0.25">
      <c r="A27" s="21"/>
      <c r="B27" s="22"/>
      <c r="C27" s="22"/>
      <c r="D27" s="21"/>
      <c r="E27" s="23"/>
      <c r="F27" s="23"/>
      <c r="G27" s="1" t="s">
        <v>10</v>
      </c>
      <c r="K27" s="1">
        <v>1</v>
      </c>
      <c r="N27" s="1">
        <v>1</v>
      </c>
      <c r="P27" s="1">
        <v>2.5</v>
      </c>
      <c r="T27" s="1">
        <v>1</v>
      </c>
      <c r="W27" s="1">
        <v>1.5</v>
      </c>
      <c r="Z27" s="1">
        <v>2</v>
      </c>
      <c r="AA27" s="1">
        <v>2.5</v>
      </c>
      <c r="AB27" s="1">
        <v>2</v>
      </c>
      <c r="AD27" s="1">
        <v>2</v>
      </c>
      <c r="AI27" s="1">
        <v>0.5</v>
      </c>
      <c r="AM27" s="21"/>
      <c r="AN27" s="21"/>
      <c r="AO27" s="21"/>
      <c r="AP27" s="21"/>
      <c r="AQ27" s="21"/>
      <c r="AR27" s="21"/>
      <c r="AS27" s="21"/>
      <c r="AT27" s="21"/>
      <c r="AU27" s="21"/>
      <c r="AV27" s="21"/>
    </row>
    <row r="28" spans="1:48" x14ac:dyDescent="0.25">
      <c r="A28" s="21"/>
      <c r="B28" s="22"/>
      <c r="C28" s="22"/>
      <c r="D28" s="21"/>
      <c r="E28" s="23"/>
      <c r="F28" s="23"/>
      <c r="G28" s="1" t="s">
        <v>11</v>
      </c>
      <c r="I28" s="1">
        <v>8</v>
      </c>
      <c r="AF28" s="1">
        <v>5</v>
      </c>
      <c r="AM28" s="21"/>
      <c r="AN28" s="21"/>
      <c r="AO28" s="21"/>
      <c r="AP28" s="21"/>
      <c r="AQ28" s="21"/>
      <c r="AR28" s="21"/>
      <c r="AS28" s="21"/>
      <c r="AT28" s="21"/>
      <c r="AU28" s="21"/>
      <c r="AV28" s="21"/>
    </row>
    <row r="29" spans="1:48" x14ac:dyDescent="0.25">
      <c r="A29" s="21"/>
      <c r="B29" s="22"/>
      <c r="C29" s="22"/>
      <c r="D29" s="21"/>
      <c r="E29" s="23"/>
      <c r="F29" s="23"/>
      <c r="G29" s="1" t="s">
        <v>16</v>
      </c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21"/>
      <c r="AN29" s="21"/>
      <c r="AO29" s="21"/>
      <c r="AP29" s="21"/>
      <c r="AQ29" s="21"/>
      <c r="AR29" s="21"/>
      <c r="AS29" s="21"/>
      <c r="AT29" s="21"/>
      <c r="AU29" s="21"/>
      <c r="AV29" s="21"/>
    </row>
    <row r="30" spans="1:48" x14ac:dyDescent="0.25">
      <c r="A30" s="21">
        <v>6</v>
      </c>
      <c r="B30" s="22" t="s">
        <v>26</v>
      </c>
      <c r="C30" s="22" t="s">
        <v>29</v>
      </c>
      <c r="D30" s="21" t="s">
        <v>64</v>
      </c>
      <c r="E30" s="23">
        <v>42801</v>
      </c>
      <c r="F30" s="23">
        <v>42856</v>
      </c>
      <c r="G30" s="1" t="s">
        <v>9</v>
      </c>
      <c r="I30" s="1">
        <v>6</v>
      </c>
      <c r="J30" s="1">
        <v>8</v>
      </c>
      <c r="K30" s="1">
        <v>8</v>
      </c>
      <c r="M30" s="1">
        <v>8</v>
      </c>
      <c r="N30" s="1">
        <v>6</v>
      </c>
      <c r="P30" s="1">
        <v>8</v>
      </c>
      <c r="Q30" s="1">
        <v>8</v>
      </c>
      <c r="R30" s="1">
        <v>7</v>
      </c>
      <c r="S30" s="1">
        <v>5</v>
      </c>
      <c r="T30" s="1">
        <v>8</v>
      </c>
      <c r="U30" s="1">
        <v>8</v>
      </c>
      <c r="W30" s="1">
        <v>8</v>
      </c>
      <c r="X30" s="1">
        <v>8</v>
      </c>
      <c r="Y30" s="1">
        <v>4</v>
      </c>
      <c r="Z30" s="1">
        <v>8</v>
      </c>
      <c r="AA30" s="1">
        <v>6</v>
      </c>
      <c r="AB30" s="1">
        <v>8</v>
      </c>
      <c r="AD30" s="1">
        <v>4</v>
      </c>
      <c r="AE30" s="1">
        <v>8</v>
      </c>
      <c r="AF30" s="1">
        <v>8</v>
      </c>
      <c r="AG30" s="1">
        <v>8</v>
      </c>
      <c r="AH30" s="1">
        <v>8</v>
      </c>
      <c r="AI30" s="1">
        <v>8</v>
      </c>
      <c r="AM30" s="21">
        <f t="shared" ref="AM30" si="43">SUMIFS(H30:AL30,$H$8:$AL$8,"&lt;"&amp;F30)</f>
        <v>0</v>
      </c>
      <c r="AN30" s="21">
        <f t="shared" ref="AN30" si="44">SUMIFS(H31:AL31,$H$8:$AL$8,"&lt;"&amp;F30)</f>
        <v>0</v>
      </c>
      <c r="AO30" s="21">
        <f t="shared" ref="AO30" si="45">SUMIFS(H32:AL32,$H$8:$AL$8,"&lt;"&amp;F30)</f>
        <v>0</v>
      </c>
      <c r="AP30" s="21">
        <f t="shared" ref="AP30" si="46">COUNTIFS(H33:AL33,"AL",$H$8:$AL$8,"&lt;"&amp;F30)</f>
        <v>0</v>
      </c>
      <c r="AQ30" s="21">
        <f t="shared" ref="AQ30" si="47">COUNTIFS(H33:AL33,"NO",$H$8:$AL$8,"&lt;"&amp;F30)</f>
        <v>0</v>
      </c>
      <c r="AR30" s="21">
        <f t="shared" ref="AR30" si="48">SUMIFS(H30:AL30,$H$8:$AL$8,"&gt;="&amp;F30)</f>
        <v>166</v>
      </c>
      <c r="AS30" s="21">
        <f t="shared" ref="AS30" si="49">SUMIFS(H31:AL31,$H$8:$AL$8,"&gt;="&amp;F30)</f>
        <v>15.5</v>
      </c>
      <c r="AT30" s="21">
        <f t="shared" ref="AT30" si="50">SUMIFS(I32:AM32,$H$8:$AL$8,"&gt;="&amp;F30)</f>
        <v>16</v>
      </c>
      <c r="AU30" s="21">
        <f t="shared" ref="AU30" si="51">COUNTIFS(H33:AL33,"AL",$H$8:$AL$8,"&gt;="&amp;F30)</f>
        <v>0</v>
      </c>
      <c r="AV30" s="21">
        <f t="shared" ref="AV30" si="52">COUNTIFS(H33:AL33,"NO",$H$8:$AL$8,"&gt;="&amp;F30)</f>
        <v>0</v>
      </c>
    </row>
    <row r="31" spans="1:48" x14ac:dyDescent="0.25">
      <c r="A31" s="21"/>
      <c r="B31" s="22"/>
      <c r="C31" s="22"/>
      <c r="D31" s="21"/>
      <c r="E31" s="23"/>
      <c r="F31" s="23"/>
      <c r="G31" s="1" t="s">
        <v>10</v>
      </c>
      <c r="J31" s="1">
        <v>1</v>
      </c>
      <c r="N31" s="1">
        <v>2.5</v>
      </c>
      <c r="Q31" s="1">
        <v>2.5</v>
      </c>
      <c r="S31" s="1">
        <v>3</v>
      </c>
      <c r="U31" s="1">
        <v>2</v>
      </c>
      <c r="Z31" s="1">
        <v>1</v>
      </c>
      <c r="AE31" s="1">
        <v>1</v>
      </c>
      <c r="AI31" s="1">
        <v>2.5</v>
      </c>
      <c r="AM31" s="21"/>
      <c r="AN31" s="21"/>
      <c r="AO31" s="21"/>
      <c r="AP31" s="21"/>
      <c r="AQ31" s="21"/>
      <c r="AR31" s="21"/>
      <c r="AS31" s="21"/>
      <c r="AT31" s="21"/>
      <c r="AU31" s="21"/>
      <c r="AV31" s="21"/>
    </row>
    <row r="32" spans="1:48" x14ac:dyDescent="0.25">
      <c r="A32" s="21"/>
      <c r="B32" s="22"/>
      <c r="C32" s="22"/>
      <c r="D32" s="21"/>
      <c r="E32" s="23"/>
      <c r="F32" s="23"/>
      <c r="G32" s="1" t="s">
        <v>11</v>
      </c>
      <c r="L32" s="1">
        <v>8</v>
      </c>
      <c r="AK32" s="1">
        <v>8</v>
      </c>
      <c r="AM32" s="21"/>
      <c r="AN32" s="21"/>
      <c r="AO32" s="21"/>
      <c r="AP32" s="21"/>
      <c r="AQ32" s="21"/>
      <c r="AR32" s="21"/>
      <c r="AS32" s="21"/>
      <c r="AT32" s="21"/>
      <c r="AU32" s="21"/>
      <c r="AV32" s="21"/>
    </row>
    <row r="33" spans="1:48" x14ac:dyDescent="0.25">
      <c r="A33" s="21"/>
      <c r="B33" s="22"/>
      <c r="C33" s="22"/>
      <c r="D33" s="21"/>
      <c r="E33" s="23"/>
      <c r="F33" s="23"/>
      <c r="G33" s="1" t="s">
        <v>16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21"/>
      <c r="AN33" s="21"/>
      <c r="AO33" s="21"/>
      <c r="AP33" s="21"/>
      <c r="AQ33" s="21"/>
      <c r="AR33" s="21"/>
      <c r="AS33" s="21"/>
      <c r="AT33" s="21"/>
      <c r="AU33" s="21"/>
      <c r="AV33" s="21"/>
    </row>
    <row r="34" spans="1:48" x14ac:dyDescent="0.25">
      <c r="A34" s="21">
        <v>7</v>
      </c>
      <c r="B34" s="22" t="s">
        <v>28</v>
      </c>
      <c r="C34" s="22" t="s">
        <v>31</v>
      </c>
      <c r="D34" s="21" t="s">
        <v>64</v>
      </c>
      <c r="E34" s="23">
        <v>43128</v>
      </c>
      <c r="F34" s="23">
        <v>43191</v>
      </c>
      <c r="G34" s="1" t="s">
        <v>9</v>
      </c>
      <c r="I34" s="1">
        <v>8</v>
      </c>
      <c r="J34" s="1">
        <v>8</v>
      </c>
      <c r="K34" s="1">
        <v>8</v>
      </c>
      <c r="L34" s="1">
        <v>8</v>
      </c>
      <c r="M34" s="1">
        <v>8</v>
      </c>
      <c r="N34" s="1">
        <v>8</v>
      </c>
      <c r="P34" s="1">
        <v>6</v>
      </c>
      <c r="Q34" s="1">
        <v>8</v>
      </c>
      <c r="R34" s="1">
        <v>8</v>
      </c>
      <c r="S34" s="1">
        <v>5</v>
      </c>
      <c r="T34" s="1">
        <v>8</v>
      </c>
      <c r="U34" s="1">
        <v>8</v>
      </c>
      <c r="W34" s="1">
        <v>8</v>
      </c>
      <c r="X34" s="1">
        <v>6</v>
      </c>
      <c r="Y34" s="1">
        <v>8</v>
      </c>
      <c r="Z34" s="1">
        <v>7</v>
      </c>
      <c r="AA34" s="1">
        <v>4</v>
      </c>
      <c r="AD34" s="1">
        <v>4</v>
      </c>
      <c r="AE34" s="1">
        <v>4</v>
      </c>
      <c r="AF34" s="1">
        <v>8</v>
      </c>
      <c r="AG34" s="1">
        <v>8</v>
      </c>
      <c r="AH34" s="1">
        <v>8</v>
      </c>
      <c r="AI34" s="1">
        <v>7</v>
      </c>
      <c r="AM34" s="21">
        <f t="shared" ref="AM34" si="53">SUMIFS(H34:AL34,$H$8:$AL$8,"&lt;"&amp;F34)</f>
        <v>0</v>
      </c>
      <c r="AN34" s="21">
        <f t="shared" ref="AN34" si="54">SUMIFS(H35:AL35,$H$8:$AL$8,"&lt;"&amp;F34)</f>
        <v>0</v>
      </c>
      <c r="AO34" s="21">
        <f t="shared" ref="AO34" si="55">SUMIFS(H36:AL36,$H$8:$AL$8,"&lt;"&amp;F34)</f>
        <v>0</v>
      </c>
      <c r="AP34" s="21">
        <f t="shared" ref="AP34" si="56">COUNTIFS(H37:AL37,"AL",$H$8:$AL$8,"&lt;"&amp;F34)</f>
        <v>0</v>
      </c>
      <c r="AQ34" s="21">
        <f t="shared" ref="AQ34" si="57">COUNTIFS(H37:AL37,"NO",$H$8:$AL$8,"&lt;"&amp;F34)</f>
        <v>0</v>
      </c>
      <c r="AR34" s="21">
        <f t="shared" ref="AR34" si="58">SUMIFS(H34:AL34,$H$8:$AL$8,"&gt;="&amp;F34)</f>
        <v>163</v>
      </c>
      <c r="AS34" s="21">
        <f t="shared" ref="AS34" si="59">SUMIFS(H35:AL35,$H$8:$AL$8,"&gt;="&amp;F34)</f>
        <v>29</v>
      </c>
      <c r="AT34" s="21">
        <f t="shared" ref="AT34" si="60">SUMIFS(I36:AM36,$H$8:$AL$8,"&gt;="&amp;F34)</f>
        <v>16</v>
      </c>
      <c r="AU34" s="21">
        <f t="shared" ref="AU34" si="61">COUNTIFS(H37:AL37,"AL",$H$8:$AL$8,"&gt;="&amp;F34)</f>
        <v>0</v>
      </c>
      <c r="AV34" s="21">
        <f t="shared" ref="AV34" si="62">COUNTIFS(H37:AL37,"NO",$H$8:$AL$8,"&gt;="&amp;F34)</f>
        <v>0</v>
      </c>
    </row>
    <row r="35" spans="1:48" x14ac:dyDescent="0.25">
      <c r="A35" s="21"/>
      <c r="B35" s="22"/>
      <c r="C35" s="22"/>
      <c r="D35" s="21"/>
      <c r="E35" s="23"/>
      <c r="F35" s="23"/>
      <c r="G35" s="1" t="s">
        <v>10</v>
      </c>
      <c r="I35" s="1">
        <v>1</v>
      </c>
      <c r="J35" s="1">
        <v>3</v>
      </c>
      <c r="L35" s="1">
        <v>2</v>
      </c>
      <c r="M35" s="1">
        <v>3.5</v>
      </c>
      <c r="R35" s="1">
        <v>3</v>
      </c>
      <c r="S35" s="1">
        <v>3</v>
      </c>
      <c r="W35" s="1">
        <v>3.5</v>
      </c>
      <c r="Y35" s="1">
        <v>3</v>
      </c>
      <c r="AD35" s="1">
        <v>2</v>
      </c>
      <c r="AE35" s="1">
        <v>3.5</v>
      </c>
      <c r="AI35" s="1">
        <v>1.5</v>
      </c>
      <c r="AM35" s="21"/>
      <c r="AN35" s="21"/>
      <c r="AO35" s="21"/>
      <c r="AP35" s="21"/>
      <c r="AQ35" s="21"/>
      <c r="AR35" s="21"/>
      <c r="AS35" s="21"/>
      <c r="AT35" s="21"/>
      <c r="AU35" s="21"/>
      <c r="AV35" s="21"/>
    </row>
    <row r="36" spans="1:48" x14ac:dyDescent="0.25">
      <c r="A36" s="21"/>
      <c r="B36" s="22"/>
      <c r="C36" s="22"/>
      <c r="D36" s="21"/>
      <c r="E36" s="23"/>
      <c r="F36" s="23"/>
      <c r="G36" s="1" t="s">
        <v>11</v>
      </c>
      <c r="AB36" s="1">
        <v>8</v>
      </c>
      <c r="AK36" s="1">
        <v>8</v>
      </c>
      <c r="AM36" s="21"/>
      <c r="AN36" s="21"/>
      <c r="AO36" s="21"/>
      <c r="AP36" s="21"/>
      <c r="AQ36" s="21"/>
      <c r="AR36" s="21"/>
      <c r="AS36" s="21"/>
      <c r="AT36" s="21"/>
      <c r="AU36" s="21"/>
      <c r="AV36" s="21"/>
    </row>
    <row r="37" spans="1:48" x14ac:dyDescent="0.25">
      <c r="A37" s="21"/>
      <c r="B37" s="22"/>
      <c r="C37" s="22"/>
      <c r="D37" s="21"/>
      <c r="E37" s="23"/>
      <c r="F37" s="23"/>
      <c r="G37" s="1" t="s">
        <v>16</v>
      </c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21"/>
      <c r="AN37" s="21"/>
      <c r="AO37" s="21"/>
      <c r="AP37" s="21"/>
      <c r="AQ37" s="21"/>
      <c r="AR37" s="21"/>
      <c r="AS37" s="21"/>
      <c r="AT37" s="21"/>
      <c r="AU37" s="21"/>
      <c r="AV37" s="21"/>
    </row>
    <row r="38" spans="1:48" x14ac:dyDescent="0.25">
      <c r="A38" s="21">
        <v>8</v>
      </c>
      <c r="B38" s="22" t="s">
        <v>30</v>
      </c>
      <c r="C38" s="22" t="s">
        <v>33</v>
      </c>
      <c r="D38" s="21" t="s">
        <v>64</v>
      </c>
      <c r="E38" s="23">
        <v>43262</v>
      </c>
      <c r="F38" s="23">
        <v>43313</v>
      </c>
      <c r="G38" s="1" t="s">
        <v>9</v>
      </c>
      <c r="I38" s="1">
        <v>8</v>
      </c>
      <c r="K38" s="1">
        <v>4</v>
      </c>
      <c r="L38" s="1">
        <v>8</v>
      </c>
      <c r="M38" s="1">
        <v>8</v>
      </c>
      <c r="N38" s="1">
        <v>8</v>
      </c>
      <c r="P38" s="1">
        <v>8</v>
      </c>
      <c r="Q38" s="1">
        <v>8</v>
      </c>
      <c r="R38" s="1">
        <v>8</v>
      </c>
      <c r="S38" s="1">
        <v>8</v>
      </c>
      <c r="T38" s="1">
        <v>8</v>
      </c>
      <c r="U38" s="1">
        <v>8</v>
      </c>
      <c r="W38" s="1">
        <v>7</v>
      </c>
      <c r="X38" s="1">
        <v>8</v>
      </c>
      <c r="Y38" s="1">
        <v>8</v>
      </c>
      <c r="Z38" s="1">
        <v>8</v>
      </c>
      <c r="AA38" s="1">
        <v>4</v>
      </c>
      <c r="AB38" s="1">
        <v>5</v>
      </c>
      <c r="AD38" s="1">
        <v>8</v>
      </c>
      <c r="AE38" s="1">
        <v>8</v>
      </c>
      <c r="AF38" s="1">
        <v>8</v>
      </c>
      <c r="AG38" s="1">
        <v>8</v>
      </c>
      <c r="AH38" s="1">
        <v>4</v>
      </c>
      <c r="AI38" s="1">
        <v>8</v>
      </c>
      <c r="AK38" s="1">
        <v>8</v>
      </c>
      <c r="AM38" s="21">
        <f t="shared" ref="AM38" si="63">SUMIFS(H38:AL38,$H$8:$AL$8,"&lt;"&amp;F38)</f>
        <v>0</v>
      </c>
      <c r="AN38" s="21">
        <f t="shared" ref="AN38" si="64">SUMIFS(H39:AL39,$H$8:$AL$8,"&lt;"&amp;F38)</f>
        <v>0</v>
      </c>
      <c r="AO38" s="21">
        <f t="shared" ref="AO38" si="65">SUMIFS(H40:AL40,$H$8:$AL$8,"&lt;"&amp;F38)</f>
        <v>0</v>
      </c>
      <c r="AP38" s="21">
        <f t="shared" ref="AP38" si="66">COUNTIFS(H41:AL41,"AL",$H$8:$AL$8,"&lt;"&amp;F38)</f>
        <v>0</v>
      </c>
      <c r="AQ38" s="21">
        <f t="shared" ref="AQ38" si="67">COUNTIFS(H41:AL41,"NO",$H$8:$AL$8,"&lt;"&amp;F38)</f>
        <v>0</v>
      </c>
      <c r="AR38" s="21">
        <f t="shared" ref="AR38" si="68">SUMIFS(H38:AL38,$H$8:$AL$8,"&gt;="&amp;F38)</f>
        <v>176</v>
      </c>
      <c r="AS38" s="21">
        <f t="shared" ref="AS38" si="69">SUMIFS(H39:AL39,$H$8:$AL$8,"&gt;="&amp;F38)</f>
        <v>21.5</v>
      </c>
      <c r="AT38" s="21">
        <f t="shared" ref="AT38" si="70">SUMIFS(I40:AM40,$H$8:$AL$8,"&gt;="&amp;F38)</f>
        <v>0</v>
      </c>
      <c r="AU38" s="21">
        <f t="shared" ref="AU38" si="71">COUNTIFS(H41:AL41,"AL",$H$8:$AL$8,"&gt;="&amp;F38)</f>
        <v>1</v>
      </c>
      <c r="AV38" s="21">
        <f t="shared" ref="AV38" si="72">COUNTIFS(H41:AL41,"NO",$H$8:$AL$8,"&gt;="&amp;F38)</f>
        <v>0</v>
      </c>
    </row>
    <row r="39" spans="1:48" x14ac:dyDescent="0.25">
      <c r="A39" s="21"/>
      <c r="B39" s="22"/>
      <c r="C39" s="22"/>
      <c r="D39" s="21"/>
      <c r="E39" s="23"/>
      <c r="F39" s="23"/>
      <c r="G39" s="1" t="s">
        <v>10</v>
      </c>
      <c r="K39" s="1">
        <v>1</v>
      </c>
      <c r="N39" s="1">
        <v>3.5</v>
      </c>
      <c r="Q39" s="1">
        <v>2</v>
      </c>
      <c r="R39" s="1">
        <v>3.5</v>
      </c>
      <c r="S39" s="1">
        <v>2.5</v>
      </c>
      <c r="U39" s="1">
        <v>0.5</v>
      </c>
      <c r="Z39" s="1">
        <v>3.5</v>
      </c>
      <c r="AG39" s="1">
        <v>3.5</v>
      </c>
      <c r="AH39" s="1">
        <v>1.5</v>
      </c>
      <c r="AM39" s="21"/>
      <c r="AN39" s="21"/>
      <c r="AO39" s="21"/>
      <c r="AP39" s="21"/>
      <c r="AQ39" s="21"/>
      <c r="AR39" s="21"/>
      <c r="AS39" s="21"/>
      <c r="AT39" s="21"/>
      <c r="AU39" s="21"/>
      <c r="AV39" s="21"/>
    </row>
    <row r="40" spans="1:48" x14ac:dyDescent="0.25">
      <c r="A40" s="21"/>
      <c r="B40" s="22"/>
      <c r="C40" s="22"/>
      <c r="D40" s="21"/>
      <c r="E40" s="23"/>
      <c r="F40" s="23"/>
      <c r="G40" s="1" t="s">
        <v>11</v>
      </c>
      <c r="AM40" s="21"/>
      <c r="AN40" s="21"/>
      <c r="AO40" s="21"/>
      <c r="AP40" s="21"/>
      <c r="AQ40" s="21"/>
      <c r="AR40" s="21"/>
      <c r="AS40" s="21"/>
      <c r="AT40" s="21"/>
      <c r="AU40" s="21"/>
      <c r="AV40" s="21"/>
    </row>
    <row r="41" spans="1:48" x14ac:dyDescent="0.25">
      <c r="A41" s="21"/>
      <c r="B41" s="22"/>
      <c r="C41" s="22"/>
      <c r="D41" s="21"/>
      <c r="E41" s="23"/>
      <c r="F41" s="23"/>
      <c r="G41" s="1" t="s">
        <v>16</v>
      </c>
      <c r="H41" s="13"/>
      <c r="I41" s="13"/>
      <c r="J41" s="13" t="s">
        <v>73</v>
      </c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21"/>
      <c r="AN41" s="21"/>
      <c r="AO41" s="21"/>
      <c r="AP41" s="21"/>
      <c r="AQ41" s="21"/>
      <c r="AR41" s="21"/>
      <c r="AS41" s="21"/>
      <c r="AT41" s="21"/>
      <c r="AU41" s="21"/>
      <c r="AV41" s="21"/>
    </row>
    <row r="42" spans="1:48" x14ac:dyDescent="0.25">
      <c r="A42" s="21">
        <v>9</v>
      </c>
      <c r="B42" s="22" t="s">
        <v>32</v>
      </c>
      <c r="C42" s="22" t="s">
        <v>35</v>
      </c>
      <c r="D42" s="21" t="s">
        <v>64</v>
      </c>
      <c r="E42" s="23">
        <v>44108</v>
      </c>
      <c r="F42" s="23">
        <v>44166</v>
      </c>
      <c r="G42" s="1" t="s">
        <v>9</v>
      </c>
      <c r="I42" s="1">
        <v>8</v>
      </c>
      <c r="J42" s="1">
        <v>8</v>
      </c>
      <c r="K42" s="1">
        <v>4</v>
      </c>
      <c r="L42" s="1">
        <v>8</v>
      </c>
      <c r="M42" s="1">
        <v>8</v>
      </c>
      <c r="N42" s="1">
        <v>8</v>
      </c>
      <c r="P42" s="1">
        <v>8</v>
      </c>
      <c r="Q42" s="1">
        <v>8</v>
      </c>
      <c r="R42" s="1">
        <v>8</v>
      </c>
      <c r="S42" s="1">
        <v>6</v>
      </c>
      <c r="T42" s="1">
        <v>8</v>
      </c>
      <c r="U42" s="1">
        <v>8</v>
      </c>
      <c r="W42" s="1">
        <v>8</v>
      </c>
      <c r="X42" s="1">
        <v>4</v>
      </c>
      <c r="Y42" s="1">
        <v>8</v>
      </c>
      <c r="Z42" s="1">
        <v>8</v>
      </c>
      <c r="AA42" s="1">
        <v>7</v>
      </c>
      <c r="AB42" s="1">
        <v>8</v>
      </c>
      <c r="AD42" s="1">
        <v>8</v>
      </c>
      <c r="AE42" s="1">
        <v>5</v>
      </c>
      <c r="AF42" s="1">
        <v>8</v>
      </c>
      <c r="AG42" s="1">
        <v>8</v>
      </c>
      <c r="AH42" s="1">
        <v>8</v>
      </c>
      <c r="AI42" s="1">
        <v>8</v>
      </c>
      <c r="AK42" s="1">
        <v>8</v>
      </c>
      <c r="AM42" s="21">
        <f t="shared" ref="AM42" si="73">SUMIFS(H42:AL42,$H$8:$AL$8,"&lt;"&amp;F42)</f>
        <v>0</v>
      </c>
      <c r="AN42" s="21">
        <f t="shared" ref="AN42" si="74">SUMIFS(H43:AL43,$H$8:$AL$8,"&lt;"&amp;F42)</f>
        <v>0</v>
      </c>
      <c r="AO42" s="21">
        <f t="shared" ref="AO42" si="75">SUMIFS(H44:AL44,$H$8:$AL$8,"&lt;"&amp;F42)</f>
        <v>0</v>
      </c>
      <c r="AP42" s="21">
        <f t="shared" ref="AP42" si="76">COUNTIFS(H45:AL45,"AL",$H$8:$AL$8,"&lt;"&amp;F42)</f>
        <v>0</v>
      </c>
      <c r="AQ42" s="21">
        <f t="shared" ref="AQ42" si="77">COUNTIFS(H45:AL45,"NO",$H$8:$AL$8,"&lt;"&amp;F42)</f>
        <v>0</v>
      </c>
      <c r="AR42" s="21">
        <f t="shared" ref="AR42" si="78">SUMIFS(H42:AL42,$H$8:$AL$8,"&gt;="&amp;F42)</f>
        <v>186</v>
      </c>
      <c r="AS42" s="21">
        <f t="shared" ref="AS42" si="79">SUMIFS(H43:AL43,$H$8:$AL$8,"&gt;="&amp;F42)</f>
        <v>26</v>
      </c>
      <c r="AT42" s="21">
        <f t="shared" ref="AT42" si="80">SUMIFS(I44:AM44,$H$8:$AL$8,"&gt;="&amp;F42)</f>
        <v>0</v>
      </c>
      <c r="AU42" s="21">
        <f t="shared" ref="AU42" si="81">COUNTIFS(H45:AL45,"AL",$H$8:$AL$8,"&gt;="&amp;F42)</f>
        <v>0</v>
      </c>
      <c r="AV42" s="21">
        <f t="shared" ref="AV42" si="82">COUNTIFS(H45:AL45,"NO",$H$8:$AL$8,"&gt;="&amp;F42)</f>
        <v>0</v>
      </c>
    </row>
    <row r="43" spans="1:48" x14ac:dyDescent="0.25">
      <c r="A43" s="21"/>
      <c r="B43" s="22"/>
      <c r="C43" s="22"/>
      <c r="D43" s="21"/>
      <c r="E43" s="23"/>
      <c r="F43" s="23"/>
      <c r="G43" s="1" t="s">
        <v>10</v>
      </c>
      <c r="I43" s="1">
        <v>3</v>
      </c>
      <c r="M43" s="1">
        <v>3</v>
      </c>
      <c r="N43" s="1">
        <v>1</v>
      </c>
      <c r="Q43" s="1">
        <v>3</v>
      </c>
      <c r="S43" s="1">
        <v>2</v>
      </c>
      <c r="T43" s="1">
        <v>2.5</v>
      </c>
      <c r="U43" s="1">
        <v>3</v>
      </c>
      <c r="Y43" s="1">
        <v>0.5</v>
      </c>
      <c r="Z43" s="1">
        <v>3</v>
      </c>
      <c r="AA43" s="1">
        <v>3</v>
      </c>
      <c r="AD43" s="1">
        <v>1.5</v>
      </c>
      <c r="AK43" s="1">
        <v>0.5</v>
      </c>
      <c r="AM43" s="21"/>
      <c r="AN43" s="21"/>
      <c r="AO43" s="21"/>
      <c r="AP43" s="21"/>
      <c r="AQ43" s="21"/>
      <c r="AR43" s="21"/>
      <c r="AS43" s="21"/>
      <c r="AT43" s="21"/>
      <c r="AU43" s="21"/>
      <c r="AV43" s="21"/>
    </row>
    <row r="44" spans="1:48" x14ac:dyDescent="0.25">
      <c r="A44" s="21"/>
      <c r="B44" s="22"/>
      <c r="C44" s="22"/>
      <c r="D44" s="21"/>
      <c r="E44" s="23"/>
      <c r="F44" s="23"/>
      <c r="G44" s="1" t="s">
        <v>11</v>
      </c>
      <c r="AM44" s="21"/>
      <c r="AN44" s="21"/>
      <c r="AO44" s="21"/>
      <c r="AP44" s="21"/>
      <c r="AQ44" s="21"/>
      <c r="AR44" s="21"/>
      <c r="AS44" s="21"/>
      <c r="AT44" s="21"/>
      <c r="AU44" s="21"/>
      <c r="AV44" s="21"/>
    </row>
    <row r="45" spans="1:48" x14ac:dyDescent="0.25">
      <c r="A45" s="21"/>
      <c r="B45" s="22"/>
      <c r="C45" s="22"/>
      <c r="D45" s="21"/>
      <c r="E45" s="23"/>
      <c r="F45" s="23"/>
      <c r="G45" s="1" t="s">
        <v>16</v>
      </c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21"/>
      <c r="AN45" s="21"/>
      <c r="AO45" s="21"/>
      <c r="AP45" s="21"/>
      <c r="AQ45" s="21"/>
      <c r="AR45" s="21"/>
      <c r="AS45" s="21"/>
      <c r="AT45" s="21"/>
      <c r="AU45" s="21"/>
      <c r="AV45" s="21"/>
    </row>
    <row r="46" spans="1:48" x14ac:dyDescent="0.25">
      <c r="A46" s="21">
        <v>10</v>
      </c>
      <c r="B46" s="22" t="s">
        <v>34</v>
      </c>
      <c r="C46" s="22" t="s">
        <v>38</v>
      </c>
      <c r="D46" s="21" t="s">
        <v>64</v>
      </c>
      <c r="E46" s="23">
        <v>43062</v>
      </c>
      <c r="F46" s="23">
        <v>43132</v>
      </c>
      <c r="G46" s="1" t="s">
        <v>9</v>
      </c>
      <c r="I46" s="1">
        <v>8</v>
      </c>
      <c r="J46" s="1">
        <v>8</v>
      </c>
      <c r="K46" s="1">
        <v>8</v>
      </c>
      <c r="L46" s="1">
        <v>8</v>
      </c>
      <c r="M46" s="1">
        <v>8</v>
      </c>
      <c r="N46" s="1">
        <v>5</v>
      </c>
      <c r="P46" s="1">
        <v>8</v>
      </c>
      <c r="Q46" s="1">
        <v>4</v>
      </c>
      <c r="R46" s="1">
        <v>8</v>
      </c>
      <c r="S46" s="1">
        <v>8</v>
      </c>
      <c r="U46" s="1">
        <v>8</v>
      </c>
      <c r="W46" s="1">
        <v>8</v>
      </c>
      <c r="X46" s="1">
        <v>8</v>
      </c>
      <c r="Y46" s="1">
        <v>8</v>
      </c>
      <c r="Z46" s="1">
        <v>5</v>
      </c>
      <c r="AA46" s="1">
        <v>8</v>
      </c>
      <c r="AB46" s="1">
        <v>7</v>
      </c>
      <c r="AD46" s="1">
        <v>8</v>
      </c>
      <c r="AE46" s="1">
        <v>7</v>
      </c>
      <c r="AF46" s="1">
        <v>7</v>
      </c>
      <c r="AG46" s="1">
        <v>6</v>
      </c>
      <c r="AH46" s="1">
        <v>8</v>
      </c>
      <c r="AI46" s="1">
        <v>8</v>
      </c>
      <c r="AK46" s="1">
        <v>4</v>
      </c>
      <c r="AM46" s="21">
        <f t="shared" ref="AM46" si="83">SUMIFS(H46:AL46,$H$8:$AL$8,"&lt;"&amp;F46)</f>
        <v>0</v>
      </c>
      <c r="AN46" s="21">
        <f t="shared" ref="AN46" si="84">SUMIFS(H47:AL47,$H$8:$AL$8,"&lt;"&amp;F46)</f>
        <v>0</v>
      </c>
      <c r="AO46" s="21">
        <f t="shared" ref="AO46" si="85">SUMIFS(H48:AL48,$H$8:$AL$8,"&lt;"&amp;F46)</f>
        <v>0</v>
      </c>
      <c r="AP46" s="21">
        <f t="shared" ref="AP46" si="86">COUNTIFS(H49:AL49,"AL",$H$8:$AL$8,"&lt;"&amp;F46)</f>
        <v>0</v>
      </c>
      <c r="AQ46" s="21">
        <f t="shared" ref="AQ46" si="87">COUNTIFS(H49:AL49,"NO",$H$8:$AL$8,"&lt;"&amp;F46)</f>
        <v>0</v>
      </c>
      <c r="AR46" s="21">
        <f t="shared" ref="AR46" si="88">SUMIFS(H46:AL46,$H$8:$AL$8,"&gt;="&amp;F46)</f>
        <v>173</v>
      </c>
      <c r="AS46" s="21">
        <f t="shared" ref="AS46" si="89">SUMIFS(H47:AL47,$H$8:$AL$8,"&gt;="&amp;F46)</f>
        <v>24</v>
      </c>
      <c r="AT46" s="21">
        <f t="shared" ref="AT46" si="90">SUMIFS(I48:AM48,$H$8:$AL$8,"&gt;="&amp;F46)</f>
        <v>0</v>
      </c>
      <c r="AU46" s="21">
        <f t="shared" ref="AU46" si="91">COUNTIFS(H49:AL49,"AL",$H$8:$AL$8,"&gt;="&amp;F46)</f>
        <v>1</v>
      </c>
      <c r="AV46" s="21">
        <f t="shared" ref="AV46" si="92">COUNTIFS(H49:AL49,"NO",$H$8:$AL$8,"&gt;="&amp;F46)</f>
        <v>0</v>
      </c>
    </row>
    <row r="47" spans="1:48" x14ac:dyDescent="0.25">
      <c r="A47" s="21"/>
      <c r="B47" s="22"/>
      <c r="C47" s="22"/>
      <c r="D47" s="21"/>
      <c r="E47" s="23"/>
      <c r="F47" s="23"/>
      <c r="G47" s="1" t="s">
        <v>10</v>
      </c>
      <c r="J47" s="1">
        <v>2</v>
      </c>
      <c r="N47" s="1">
        <v>0.5</v>
      </c>
      <c r="P47" s="1">
        <v>2</v>
      </c>
      <c r="R47" s="1">
        <v>2</v>
      </c>
      <c r="S47" s="1">
        <v>3.5</v>
      </c>
      <c r="Y47" s="1">
        <v>2.5</v>
      </c>
      <c r="Z47" s="1">
        <v>3.5</v>
      </c>
      <c r="AA47" s="1">
        <v>0.5</v>
      </c>
      <c r="AD47" s="1">
        <v>2</v>
      </c>
      <c r="AG47" s="1">
        <v>3.5</v>
      </c>
      <c r="AI47" s="1">
        <v>1.5</v>
      </c>
      <c r="AK47" s="1">
        <v>0.5</v>
      </c>
      <c r="AM47" s="21"/>
      <c r="AN47" s="21"/>
      <c r="AO47" s="21"/>
      <c r="AP47" s="21"/>
      <c r="AQ47" s="21"/>
      <c r="AR47" s="21"/>
      <c r="AS47" s="21"/>
      <c r="AT47" s="21"/>
      <c r="AU47" s="21"/>
      <c r="AV47" s="21"/>
    </row>
    <row r="48" spans="1:48" x14ac:dyDescent="0.25">
      <c r="A48" s="21"/>
      <c r="B48" s="22"/>
      <c r="C48" s="22"/>
      <c r="D48" s="21"/>
      <c r="E48" s="23"/>
      <c r="F48" s="23"/>
      <c r="G48" s="1" t="s">
        <v>11</v>
      </c>
      <c r="AM48" s="21"/>
      <c r="AN48" s="21"/>
      <c r="AO48" s="21"/>
      <c r="AP48" s="21"/>
      <c r="AQ48" s="21"/>
      <c r="AR48" s="21"/>
      <c r="AS48" s="21"/>
      <c r="AT48" s="21"/>
      <c r="AU48" s="21"/>
      <c r="AV48" s="21"/>
    </row>
    <row r="49" spans="1:48" x14ac:dyDescent="0.25">
      <c r="A49" s="21"/>
      <c r="B49" s="22"/>
      <c r="C49" s="22"/>
      <c r="D49" s="21"/>
      <c r="E49" s="23"/>
      <c r="F49" s="23"/>
      <c r="G49" s="1" t="s">
        <v>16</v>
      </c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s">
        <v>73</v>
      </c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21"/>
      <c r="AN49" s="21"/>
      <c r="AO49" s="21"/>
      <c r="AP49" s="21"/>
      <c r="AQ49" s="21"/>
      <c r="AR49" s="21"/>
      <c r="AS49" s="21"/>
      <c r="AT49" s="21"/>
      <c r="AU49" s="21"/>
      <c r="AV49" s="21"/>
    </row>
    <row r="50" spans="1:48" x14ac:dyDescent="0.25">
      <c r="A50" s="21">
        <v>11</v>
      </c>
      <c r="B50" s="22" t="s">
        <v>36</v>
      </c>
      <c r="C50" s="22" t="s">
        <v>40</v>
      </c>
      <c r="D50" s="21" t="s">
        <v>65</v>
      </c>
      <c r="E50" s="23">
        <v>43535</v>
      </c>
      <c r="F50" s="23">
        <v>43586</v>
      </c>
      <c r="G50" s="1" t="s">
        <v>9</v>
      </c>
      <c r="I50" s="1">
        <v>8</v>
      </c>
      <c r="J50" s="1">
        <v>8</v>
      </c>
      <c r="K50" s="1">
        <v>8</v>
      </c>
      <c r="L50" s="1">
        <v>7</v>
      </c>
      <c r="M50" s="1">
        <v>6</v>
      </c>
      <c r="P50" s="1">
        <v>7</v>
      </c>
      <c r="Q50" s="1">
        <v>7</v>
      </c>
      <c r="R50" s="1">
        <v>8</v>
      </c>
      <c r="S50" s="1">
        <v>7</v>
      </c>
      <c r="T50" s="1">
        <v>8</v>
      </c>
      <c r="U50" s="1">
        <v>8</v>
      </c>
      <c r="W50" s="1">
        <v>8</v>
      </c>
      <c r="Y50" s="1">
        <v>8</v>
      </c>
      <c r="Z50" s="1">
        <v>8</v>
      </c>
      <c r="AA50" s="1">
        <v>8</v>
      </c>
      <c r="AB50" s="1">
        <v>4</v>
      </c>
      <c r="AD50" s="1">
        <v>8</v>
      </c>
      <c r="AE50" s="1">
        <v>8</v>
      </c>
      <c r="AF50" s="1">
        <v>6</v>
      </c>
      <c r="AG50" s="1">
        <v>8</v>
      </c>
      <c r="AH50" s="1">
        <v>8</v>
      </c>
      <c r="AK50" s="1">
        <v>8</v>
      </c>
      <c r="AM50" s="21">
        <f t="shared" ref="AM50" si="93">SUMIFS(H50:AL50,$H$8:$AL$8,"&lt;"&amp;F50)</f>
        <v>0</v>
      </c>
      <c r="AN50" s="21">
        <f t="shared" ref="AN50" si="94">SUMIFS(H51:AL51,$H$8:$AL$8,"&lt;"&amp;F50)</f>
        <v>0</v>
      </c>
      <c r="AO50" s="21">
        <f t="shared" ref="AO50" si="95">SUMIFS(H52:AL52,$H$8:$AL$8,"&lt;"&amp;F50)</f>
        <v>0</v>
      </c>
      <c r="AP50" s="21">
        <f t="shared" ref="AP50" si="96">COUNTIFS(H53:AL53,"AL",$H$8:$AL$8,"&lt;"&amp;F50)</f>
        <v>0</v>
      </c>
      <c r="AQ50" s="21">
        <f t="shared" ref="AQ50" si="97">COUNTIFS(H53:AL53,"NO",$H$8:$AL$8,"&lt;"&amp;F50)</f>
        <v>0</v>
      </c>
      <c r="AR50" s="21">
        <f t="shared" ref="AR50" si="98">SUMIFS(H50:AL50,$H$8:$AL$8,"&gt;="&amp;F50)</f>
        <v>164</v>
      </c>
      <c r="AS50" s="21">
        <f t="shared" ref="AS50" si="99">SUMIFS(H51:AL51,$H$8:$AL$8,"&gt;="&amp;F50)</f>
        <v>24</v>
      </c>
      <c r="AT50" s="21">
        <f t="shared" ref="AT50" si="100">SUMIFS(I52:AM52,$H$8:$AL$8,"&gt;="&amp;F50)</f>
        <v>17</v>
      </c>
      <c r="AU50" s="21">
        <f t="shared" ref="AU50" si="101">COUNTIFS(H53:AL53,"AL",$H$8:$AL$8,"&gt;="&amp;F50)</f>
        <v>1</v>
      </c>
      <c r="AV50" s="21">
        <f t="shared" ref="AV50" si="102">COUNTIFS(H53:AL53,"NO",$H$8:$AL$8,"&gt;="&amp;F50)</f>
        <v>0</v>
      </c>
    </row>
    <row r="51" spans="1:48" x14ac:dyDescent="0.25">
      <c r="A51" s="21"/>
      <c r="B51" s="22"/>
      <c r="C51" s="22"/>
      <c r="D51" s="21"/>
      <c r="E51" s="23"/>
      <c r="F51" s="23"/>
      <c r="G51" s="1" t="s">
        <v>10</v>
      </c>
      <c r="I51" s="1">
        <v>2</v>
      </c>
      <c r="K51" s="1">
        <v>2</v>
      </c>
      <c r="P51" s="1">
        <v>2.5</v>
      </c>
      <c r="Q51" s="1">
        <v>1</v>
      </c>
      <c r="S51" s="1">
        <v>0.5</v>
      </c>
      <c r="T51" s="1">
        <v>3</v>
      </c>
      <c r="Y51" s="1">
        <v>3</v>
      </c>
      <c r="AB51" s="1">
        <v>2</v>
      </c>
      <c r="AD51" s="1">
        <v>2.5</v>
      </c>
      <c r="AE51" s="1">
        <v>2</v>
      </c>
      <c r="AH51" s="1">
        <v>0.5</v>
      </c>
      <c r="AK51" s="1">
        <v>3</v>
      </c>
      <c r="AM51" s="21"/>
      <c r="AN51" s="21"/>
      <c r="AO51" s="21"/>
      <c r="AP51" s="21"/>
      <c r="AQ51" s="21"/>
      <c r="AR51" s="21"/>
      <c r="AS51" s="21"/>
      <c r="AT51" s="21"/>
      <c r="AU51" s="21"/>
      <c r="AV51" s="21"/>
    </row>
    <row r="52" spans="1:48" x14ac:dyDescent="0.25">
      <c r="A52" s="21"/>
      <c r="B52" s="22"/>
      <c r="C52" s="22"/>
      <c r="D52" s="21"/>
      <c r="E52" s="23"/>
      <c r="F52" s="23"/>
      <c r="G52" s="1" t="s">
        <v>11</v>
      </c>
      <c r="N52" s="1">
        <v>9</v>
      </c>
      <c r="AI52" s="1">
        <v>8</v>
      </c>
      <c r="AM52" s="21"/>
      <c r="AN52" s="21"/>
      <c r="AO52" s="21"/>
      <c r="AP52" s="21"/>
      <c r="AQ52" s="21"/>
      <c r="AR52" s="21"/>
      <c r="AS52" s="21"/>
      <c r="AT52" s="21"/>
      <c r="AU52" s="21"/>
      <c r="AV52" s="21"/>
    </row>
    <row r="53" spans="1:48" x14ac:dyDescent="0.25">
      <c r="A53" s="21"/>
      <c r="B53" s="22"/>
      <c r="C53" s="22"/>
      <c r="D53" s="21"/>
      <c r="E53" s="23"/>
      <c r="F53" s="23"/>
      <c r="G53" s="1" t="s">
        <v>16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 t="s">
        <v>73</v>
      </c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21"/>
      <c r="AN53" s="21"/>
      <c r="AO53" s="21"/>
      <c r="AP53" s="21"/>
      <c r="AQ53" s="21"/>
      <c r="AR53" s="21"/>
      <c r="AS53" s="21"/>
      <c r="AT53" s="21"/>
      <c r="AU53" s="21"/>
      <c r="AV53" s="21"/>
    </row>
    <row r="54" spans="1:48" x14ac:dyDescent="0.25">
      <c r="A54" s="21">
        <v>12</v>
      </c>
      <c r="B54" s="22" t="s">
        <v>37</v>
      </c>
      <c r="C54" s="22" t="s">
        <v>55</v>
      </c>
      <c r="D54" s="21" t="s">
        <v>65</v>
      </c>
      <c r="E54" s="23">
        <v>44084</v>
      </c>
      <c r="F54" s="23">
        <v>44510</v>
      </c>
      <c r="G54" s="1" t="s">
        <v>9</v>
      </c>
      <c r="I54" s="1">
        <v>8</v>
      </c>
      <c r="J54" s="1">
        <v>7</v>
      </c>
      <c r="L54" s="1">
        <v>5</v>
      </c>
      <c r="M54" s="1">
        <v>8</v>
      </c>
      <c r="P54" s="1">
        <v>8</v>
      </c>
      <c r="Q54" s="1">
        <v>8</v>
      </c>
      <c r="R54" s="1">
        <v>7</v>
      </c>
      <c r="S54" s="1">
        <v>8</v>
      </c>
      <c r="U54" s="1">
        <v>4</v>
      </c>
      <c r="W54" s="1">
        <v>8</v>
      </c>
      <c r="X54" s="1">
        <v>4</v>
      </c>
      <c r="Y54" s="1">
        <v>7</v>
      </c>
      <c r="Z54" s="1">
        <v>8</v>
      </c>
      <c r="AA54" s="1">
        <v>8</v>
      </c>
      <c r="AB54" s="1">
        <v>4</v>
      </c>
      <c r="AD54" s="1">
        <v>8</v>
      </c>
      <c r="AE54" s="1">
        <v>4</v>
      </c>
      <c r="AF54" s="1">
        <v>4</v>
      </c>
      <c r="AG54" s="1">
        <v>8</v>
      </c>
      <c r="AH54" s="1">
        <v>6</v>
      </c>
      <c r="AI54" s="1">
        <v>7</v>
      </c>
      <c r="AK54" s="1">
        <v>8</v>
      </c>
      <c r="AM54" s="21">
        <f t="shared" ref="AM54" si="103">SUMIFS(H54:AL54,$H$8:$AL$8,"&lt;"&amp;F54)</f>
        <v>0</v>
      </c>
      <c r="AN54" s="21">
        <f t="shared" ref="AN54" si="104">SUMIFS(H55:AL55,$H$8:$AL$8,"&lt;"&amp;F54)</f>
        <v>0</v>
      </c>
      <c r="AO54" s="21">
        <f t="shared" ref="AO54" si="105">SUMIFS(H56:AL56,$H$8:$AL$8,"&lt;"&amp;F54)</f>
        <v>0</v>
      </c>
      <c r="AP54" s="21">
        <f t="shared" ref="AP54" si="106">COUNTIFS(H57:AL57,"AL",$H$8:$AL$8,"&lt;"&amp;F54)</f>
        <v>0</v>
      </c>
      <c r="AQ54" s="21">
        <f t="shared" ref="AQ54" si="107">COUNTIFS(H57:AL57,"NO",$H$8:$AL$8,"&lt;"&amp;F54)</f>
        <v>0</v>
      </c>
      <c r="AR54" s="21">
        <f t="shared" ref="AR54" si="108">SUMIFS(H54:AL54,$H$8:$AL$8,"&gt;="&amp;F54)</f>
        <v>147</v>
      </c>
      <c r="AS54" s="21">
        <f t="shared" ref="AS54" si="109">SUMIFS(H55:AL55,$H$8:$AL$8,"&gt;="&amp;F54)</f>
        <v>17.5</v>
      </c>
      <c r="AT54" s="21">
        <f t="shared" ref="AT54" si="110">SUMIFS(I56:AM56,$H$8:$AL$8,"&gt;="&amp;F54)</f>
        <v>16</v>
      </c>
      <c r="AU54" s="21">
        <f t="shared" ref="AU54" si="111">COUNTIFS(H57:AL57,"AL",$H$8:$AL$8,"&gt;="&amp;F54)</f>
        <v>1</v>
      </c>
      <c r="AV54" s="21">
        <f t="shared" ref="AV54" si="112">COUNTIFS(H57:AL57,"NO",$H$8:$AL$8,"&gt;="&amp;F54)</f>
        <v>0</v>
      </c>
    </row>
    <row r="55" spans="1:48" x14ac:dyDescent="0.25">
      <c r="A55" s="21"/>
      <c r="B55" s="22"/>
      <c r="C55" s="22"/>
      <c r="D55" s="21"/>
      <c r="E55" s="23"/>
      <c r="F55" s="23"/>
      <c r="G55" s="1" t="s">
        <v>10</v>
      </c>
      <c r="I55" s="1">
        <v>3.5</v>
      </c>
      <c r="P55" s="1">
        <v>1</v>
      </c>
      <c r="R55" s="1">
        <v>2</v>
      </c>
      <c r="U55" s="1">
        <v>0.5</v>
      </c>
      <c r="W55" s="1">
        <v>2</v>
      </c>
      <c r="Z55" s="1">
        <v>2</v>
      </c>
      <c r="AB55" s="1">
        <v>2</v>
      </c>
      <c r="AD55" s="1">
        <v>0.5</v>
      </c>
      <c r="AE55" s="1">
        <v>1</v>
      </c>
      <c r="AF55" s="1">
        <v>1.5</v>
      </c>
      <c r="AI55" s="1">
        <v>1.5</v>
      </c>
      <c r="AM55" s="21"/>
      <c r="AN55" s="21"/>
      <c r="AO55" s="21"/>
      <c r="AP55" s="21"/>
      <c r="AQ55" s="21"/>
      <c r="AR55" s="21"/>
      <c r="AS55" s="21"/>
      <c r="AT55" s="21"/>
      <c r="AU55" s="21"/>
      <c r="AV55" s="21"/>
    </row>
    <row r="56" spans="1:48" x14ac:dyDescent="0.25">
      <c r="A56" s="21"/>
      <c r="B56" s="22"/>
      <c r="C56" s="22"/>
      <c r="D56" s="21"/>
      <c r="E56" s="23"/>
      <c r="F56" s="23"/>
      <c r="G56" s="1" t="s">
        <v>11</v>
      </c>
      <c r="K56" s="1">
        <v>8</v>
      </c>
      <c r="N56" s="1">
        <v>8</v>
      </c>
      <c r="AM56" s="21"/>
      <c r="AN56" s="21"/>
      <c r="AO56" s="21"/>
      <c r="AP56" s="21"/>
      <c r="AQ56" s="21"/>
      <c r="AR56" s="21"/>
      <c r="AS56" s="21"/>
      <c r="AT56" s="21"/>
      <c r="AU56" s="21"/>
      <c r="AV56" s="21"/>
    </row>
    <row r="57" spans="1:48" x14ac:dyDescent="0.25">
      <c r="A57" s="21"/>
      <c r="B57" s="22"/>
      <c r="C57" s="22"/>
      <c r="D57" s="21"/>
      <c r="E57" s="23"/>
      <c r="F57" s="23"/>
      <c r="G57" s="1" t="s">
        <v>16</v>
      </c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 t="s">
        <v>73</v>
      </c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21"/>
      <c r="AN57" s="21"/>
      <c r="AO57" s="21"/>
      <c r="AP57" s="21"/>
      <c r="AQ57" s="21"/>
      <c r="AR57" s="21"/>
      <c r="AS57" s="21"/>
      <c r="AT57" s="21"/>
      <c r="AU57" s="21"/>
      <c r="AV57" s="21"/>
    </row>
    <row r="58" spans="1:48" x14ac:dyDescent="0.25">
      <c r="A58" s="21">
        <v>13</v>
      </c>
      <c r="B58" s="22" t="s">
        <v>39</v>
      </c>
      <c r="C58" s="22" t="s">
        <v>43</v>
      </c>
      <c r="D58" s="21"/>
      <c r="E58" s="23">
        <v>42763</v>
      </c>
      <c r="F58" s="23">
        <v>42826</v>
      </c>
      <c r="G58" s="1" t="s">
        <v>9</v>
      </c>
      <c r="I58" s="1">
        <v>8</v>
      </c>
      <c r="J58" s="1">
        <v>8</v>
      </c>
      <c r="K58" s="1">
        <v>8</v>
      </c>
      <c r="L58" s="1">
        <v>8</v>
      </c>
      <c r="M58" s="1">
        <v>8</v>
      </c>
      <c r="N58" s="1">
        <v>8</v>
      </c>
      <c r="P58" s="1">
        <v>5</v>
      </c>
      <c r="Q58" s="1">
        <v>5</v>
      </c>
      <c r="R58" s="1">
        <v>8</v>
      </c>
      <c r="S58" s="1">
        <v>8</v>
      </c>
      <c r="T58" s="1">
        <v>5</v>
      </c>
      <c r="U58" s="1">
        <v>7</v>
      </c>
      <c r="W58" s="1">
        <v>8</v>
      </c>
      <c r="X58" s="1">
        <v>8</v>
      </c>
      <c r="Y58" s="1">
        <v>5</v>
      </c>
      <c r="Z58" s="1">
        <v>7</v>
      </c>
      <c r="AA58" s="1">
        <v>8</v>
      </c>
      <c r="AB58" s="1">
        <v>8</v>
      </c>
      <c r="AD58" s="1">
        <v>8</v>
      </c>
      <c r="AE58" s="1">
        <v>8</v>
      </c>
      <c r="AF58" s="1">
        <v>8</v>
      </c>
      <c r="AG58" s="1">
        <v>7</v>
      </c>
      <c r="AH58" s="1">
        <v>7</v>
      </c>
      <c r="AI58" s="1">
        <v>8</v>
      </c>
      <c r="AK58" s="1">
        <v>4</v>
      </c>
      <c r="AM58" s="21">
        <f t="shared" ref="AM58" si="113">SUMIFS(H58:AL58,$H$8:$AL$8,"&lt;"&amp;F58)</f>
        <v>0</v>
      </c>
      <c r="AN58" s="21">
        <f t="shared" ref="AN58" si="114">SUMIFS(H59:AL59,$H$8:$AL$8,"&lt;"&amp;F58)</f>
        <v>0</v>
      </c>
      <c r="AO58" s="21">
        <f t="shared" ref="AO58" si="115">SUMIFS(H60:AL60,$H$8:$AL$8,"&lt;"&amp;F58)</f>
        <v>0</v>
      </c>
      <c r="AP58" s="21">
        <f t="shared" ref="AP58" si="116">COUNTIFS(H61:AL61,"AL",$H$8:$AL$8,"&lt;"&amp;F58)</f>
        <v>0</v>
      </c>
      <c r="AQ58" s="21">
        <f t="shared" ref="AQ58" si="117">COUNTIFS(H61:AL61,"NO",$H$8:$AL$8,"&lt;"&amp;F58)</f>
        <v>0</v>
      </c>
      <c r="AR58" s="21">
        <f t="shared" ref="AR58" si="118">SUMIFS(H58:AL58,$H$8:$AL$8,"&gt;="&amp;F58)</f>
        <v>180</v>
      </c>
      <c r="AS58" s="21">
        <f t="shared" ref="AS58" si="119">SUMIFS(H59:AL59,$H$8:$AL$8,"&gt;="&amp;F58)</f>
        <v>19.5</v>
      </c>
      <c r="AT58" s="21">
        <f t="shared" ref="AT58" si="120">SUMIFS(I60:AM60,$H$8:$AL$8,"&gt;="&amp;F58)</f>
        <v>0</v>
      </c>
      <c r="AU58" s="21">
        <f t="shared" ref="AU58" si="121">COUNTIFS(H61:AL61,"AL",$H$8:$AL$8,"&gt;="&amp;F58)</f>
        <v>0</v>
      </c>
      <c r="AV58" s="21">
        <f t="shared" ref="AV58" si="122">COUNTIFS(H61:AL61,"NO",$H$8:$AL$8,"&gt;="&amp;F58)</f>
        <v>0</v>
      </c>
    </row>
    <row r="59" spans="1:48" x14ac:dyDescent="0.25">
      <c r="A59" s="21"/>
      <c r="B59" s="22"/>
      <c r="C59" s="22"/>
      <c r="D59" s="21"/>
      <c r="E59" s="23"/>
      <c r="F59" s="23"/>
      <c r="G59" s="1" t="s">
        <v>10</v>
      </c>
      <c r="J59" s="1">
        <v>0.5</v>
      </c>
      <c r="Q59" s="1">
        <v>3</v>
      </c>
      <c r="S59" s="1">
        <v>2</v>
      </c>
      <c r="T59" s="1">
        <v>0.5</v>
      </c>
      <c r="W59" s="1">
        <v>1</v>
      </c>
      <c r="X59" s="1">
        <v>0.5</v>
      </c>
      <c r="AA59" s="1">
        <v>1</v>
      </c>
      <c r="AB59" s="1">
        <v>1.5</v>
      </c>
      <c r="AF59" s="1">
        <v>3.5</v>
      </c>
      <c r="AG59" s="1">
        <v>3</v>
      </c>
      <c r="AK59" s="1">
        <v>3</v>
      </c>
      <c r="AM59" s="21"/>
      <c r="AN59" s="21"/>
      <c r="AO59" s="21"/>
      <c r="AP59" s="21"/>
      <c r="AQ59" s="21"/>
      <c r="AR59" s="21"/>
      <c r="AS59" s="21"/>
      <c r="AT59" s="21"/>
      <c r="AU59" s="21"/>
      <c r="AV59" s="21"/>
    </row>
    <row r="60" spans="1:48" x14ac:dyDescent="0.25">
      <c r="A60" s="21"/>
      <c r="B60" s="22"/>
      <c r="C60" s="22"/>
      <c r="D60" s="21"/>
      <c r="E60" s="23"/>
      <c r="F60" s="23"/>
      <c r="G60" s="1" t="s">
        <v>11</v>
      </c>
      <c r="AM60" s="21"/>
      <c r="AN60" s="21"/>
      <c r="AO60" s="21"/>
      <c r="AP60" s="21"/>
      <c r="AQ60" s="21"/>
      <c r="AR60" s="21"/>
      <c r="AS60" s="21"/>
      <c r="AT60" s="21"/>
      <c r="AU60" s="21"/>
      <c r="AV60" s="21"/>
    </row>
    <row r="61" spans="1:48" x14ac:dyDescent="0.25">
      <c r="A61" s="21"/>
      <c r="B61" s="22"/>
      <c r="C61" s="22"/>
      <c r="D61" s="21"/>
      <c r="E61" s="23"/>
      <c r="F61" s="23"/>
      <c r="G61" s="1" t="s">
        <v>16</v>
      </c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21"/>
      <c r="AN61" s="21"/>
      <c r="AO61" s="21"/>
      <c r="AP61" s="21"/>
      <c r="AQ61" s="21"/>
      <c r="AR61" s="21"/>
      <c r="AS61" s="21"/>
      <c r="AT61" s="21"/>
      <c r="AU61" s="21"/>
      <c r="AV61" s="21"/>
    </row>
    <row r="62" spans="1:48" x14ac:dyDescent="0.25">
      <c r="A62" s="21">
        <v>14</v>
      </c>
      <c r="B62" s="22" t="s">
        <v>41</v>
      </c>
      <c r="C62" s="22" t="s">
        <v>56</v>
      </c>
      <c r="D62" s="21"/>
      <c r="E62" s="23">
        <v>43770</v>
      </c>
      <c r="F62" s="23">
        <v>43831</v>
      </c>
      <c r="G62" s="1" t="s">
        <v>9</v>
      </c>
      <c r="I62" s="1">
        <v>8</v>
      </c>
      <c r="J62" s="1">
        <v>8</v>
      </c>
      <c r="K62" s="1">
        <v>8</v>
      </c>
      <c r="L62" s="1">
        <v>7</v>
      </c>
      <c r="M62" s="1">
        <v>4</v>
      </c>
      <c r="N62" s="1">
        <v>7</v>
      </c>
      <c r="P62" s="1">
        <v>4</v>
      </c>
      <c r="Q62" s="1">
        <v>8</v>
      </c>
      <c r="R62" s="1">
        <v>8</v>
      </c>
      <c r="S62" s="1">
        <v>8</v>
      </c>
      <c r="T62" s="1">
        <v>8</v>
      </c>
      <c r="U62" s="1">
        <v>4</v>
      </c>
      <c r="X62" s="1">
        <v>6</v>
      </c>
      <c r="Y62" s="1">
        <v>8</v>
      </c>
      <c r="Z62" s="1">
        <v>8</v>
      </c>
      <c r="AA62" s="1">
        <v>8</v>
      </c>
      <c r="AD62" s="1">
        <v>8</v>
      </c>
      <c r="AE62" s="1">
        <v>8</v>
      </c>
      <c r="AF62" s="1">
        <v>8</v>
      </c>
      <c r="AG62" s="1">
        <v>8</v>
      </c>
      <c r="AH62" s="1">
        <v>8</v>
      </c>
      <c r="AI62" s="1">
        <v>5</v>
      </c>
      <c r="AM62" s="21">
        <f t="shared" ref="AM62" si="123">SUMIFS(H62:AL62,$H$8:$AL$8,"&lt;"&amp;F62)</f>
        <v>0</v>
      </c>
      <c r="AN62" s="21">
        <f t="shared" ref="AN62" si="124">SUMIFS(H63:AL63,$H$8:$AL$8,"&lt;"&amp;F62)</f>
        <v>0</v>
      </c>
      <c r="AO62" s="21">
        <f t="shared" ref="AO62" si="125">SUMIFS(H64:AL64,$H$8:$AL$8,"&lt;"&amp;F62)</f>
        <v>0</v>
      </c>
      <c r="AP62" s="21">
        <f t="shared" ref="AP62" si="126">COUNTIFS(H65:AL65,"AL",$H$8:$AL$8,"&lt;"&amp;F62)</f>
        <v>0</v>
      </c>
      <c r="AQ62" s="21">
        <f t="shared" ref="AQ62" si="127">COUNTIFS(H65:AL65,"NO",$H$8:$AL$8,"&lt;"&amp;F62)</f>
        <v>0</v>
      </c>
      <c r="AR62" s="21">
        <f t="shared" ref="AR62" si="128">SUMIFS(H62:AL62,$H$8:$AL$8,"&gt;="&amp;F62)</f>
        <v>157</v>
      </c>
      <c r="AS62" s="21">
        <f t="shared" ref="AS62" si="129">SUMIFS(H63:AL63,$H$8:$AL$8,"&gt;="&amp;F62)</f>
        <v>23.5</v>
      </c>
      <c r="AT62" s="21">
        <f t="shared" ref="AT62" si="130">SUMIFS(I64:AM64,$H$8:$AL$8,"&gt;="&amp;F62)</f>
        <v>8</v>
      </c>
      <c r="AU62" s="21">
        <f t="shared" ref="AU62" si="131">COUNTIFS(H65:AL65,"AL",$H$8:$AL$8,"&gt;="&amp;F62)</f>
        <v>1</v>
      </c>
      <c r="AV62" s="21">
        <f t="shared" ref="AV62" si="132">COUNTIFS(H65:AL65,"NO",$H$8:$AL$8,"&gt;="&amp;F62)</f>
        <v>1</v>
      </c>
    </row>
    <row r="63" spans="1:48" x14ac:dyDescent="0.25">
      <c r="A63" s="21"/>
      <c r="B63" s="22"/>
      <c r="C63" s="22"/>
      <c r="D63" s="21"/>
      <c r="E63" s="23"/>
      <c r="F63" s="23"/>
      <c r="G63" s="1" t="s">
        <v>10</v>
      </c>
      <c r="K63" s="1">
        <v>0.5</v>
      </c>
      <c r="L63" s="1">
        <v>0.5</v>
      </c>
      <c r="N63" s="1">
        <v>2</v>
      </c>
      <c r="P63" s="1">
        <v>3</v>
      </c>
      <c r="T63" s="1">
        <v>1.5</v>
      </c>
      <c r="U63" s="1">
        <v>2</v>
      </c>
      <c r="Y63" s="1">
        <v>1.5</v>
      </c>
      <c r="Z63" s="1">
        <v>1.5</v>
      </c>
      <c r="AA63" s="1">
        <v>2.5</v>
      </c>
      <c r="AD63" s="1">
        <v>1</v>
      </c>
      <c r="AF63" s="1">
        <v>2.5</v>
      </c>
      <c r="AG63" s="1">
        <v>3.5</v>
      </c>
      <c r="AH63" s="1">
        <v>1.5</v>
      </c>
      <c r="AM63" s="21"/>
      <c r="AN63" s="21"/>
      <c r="AO63" s="21"/>
      <c r="AP63" s="21"/>
      <c r="AQ63" s="21"/>
      <c r="AR63" s="21"/>
      <c r="AS63" s="21"/>
      <c r="AT63" s="21"/>
      <c r="AU63" s="21"/>
      <c r="AV63" s="21"/>
    </row>
    <row r="64" spans="1:48" x14ac:dyDescent="0.25">
      <c r="A64" s="21"/>
      <c r="B64" s="22"/>
      <c r="C64" s="22"/>
      <c r="D64" s="21"/>
      <c r="E64" s="23"/>
      <c r="F64" s="23"/>
      <c r="G64" s="1" t="s">
        <v>11</v>
      </c>
      <c r="W64" s="1">
        <v>8</v>
      </c>
      <c r="AM64" s="21"/>
      <c r="AN64" s="21"/>
      <c r="AO64" s="21"/>
      <c r="AP64" s="21"/>
      <c r="AQ64" s="21"/>
      <c r="AR64" s="21"/>
      <c r="AS64" s="21"/>
      <c r="AT64" s="21"/>
      <c r="AU64" s="21"/>
      <c r="AV64" s="21"/>
    </row>
    <row r="65" spans="1:48" x14ac:dyDescent="0.25">
      <c r="A65" s="21"/>
      <c r="B65" s="22"/>
      <c r="C65" s="22"/>
      <c r="D65" s="21"/>
      <c r="E65" s="23"/>
      <c r="F65" s="23"/>
      <c r="G65" s="1" t="s">
        <v>16</v>
      </c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 t="s">
        <v>75</v>
      </c>
      <c r="AC65" s="13"/>
      <c r="AD65" s="13"/>
      <c r="AE65" s="13"/>
      <c r="AF65" s="13"/>
      <c r="AG65" s="13"/>
      <c r="AH65" s="13"/>
      <c r="AI65" s="13"/>
      <c r="AJ65" s="13"/>
      <c r="AK65" s="13" t="s">
        <v>73</v>
      </c>
      <c r="AL65" s="13"/>
      <c r="AM65" s="21"/>
      <c r="AN65" s="21"/>
      <c r="AO65" s="21"/>
      <c r="AP65" s="21"/>
      <c r="AQ65" s="21"/>
      <c r="AR65" s="21"/>
      <c r="AS65" s="21"/>
      <c r="AT65" s="21"/>
      <c r="AU65" s="21"/>
      <c r="AV65" s="21"/>
    </row>
    <row r="66" spans="1:48" x14ac:dyDescent="0.25">
      <c r="A66" s="21">
        <v>15</v>
      </c>
      <c r="B66" s="22" t="s">
        <v>42</v>
      </c>
      <c r="C66" s="22" t="s">
        <v>46</v>
      </c>
      <c r="D66" s="21"/>
      <c r="E66" s="23">
        <v>43456</v>
      </c>
      <c r="F66" s="23">
        <v>43525</v>
      </c>
      <c r="G66" s="1" t="s">
        <v>9</v>
      </c>
      <c r="I66" s="1">
        <v>8</v>
      </c>
      <c r="J66" s="1">
        <v>8</v>
      </c>
      <c r="K66" s="1">
        <v>8</v>
      </c>
      <c r="L66" s="1">
        <v>8</v>
      </c>
      <c r="M66" s="1">
        <v>8</v>
      </c>
      <c r="N66" s="1">
        <v>8</v>
      </c>
      <c r="P66" s="1">
        <v>4</v>
      </c>
      <c r="Q66" s="1">
        <v>8</v>
      </c>
      <c r="R66" s="1">
        <v>8</v>
      </c>
      <c r="S66" s="1">
        <v>8</v>
      </c>
      <c r="T66" s="1">
        <v>5</v>
      </c>
      <c r="U66" s="1">
        <v>6</v>
      </c>
      <c r="W66" s="1">
        <v>8</v>
      </c>
      <c r="X66" s="1">
        <v>8</v>
      </c>
      <c r="Y66" s="1">
        <v>8</v>
      </c>
      <c r="Z66" s="1">
        <v>8</v>
      </c>
      <c r="AA66" s="1">
        <v>5</v>
      </c>
      <c r="AB66" s="1">
        <v>6</v>
      </c>
      <c r="AD66" s="1">
        <v>8</v>
      </c>
      <c r="AE66" s="1">
        <v>8</v>
      </c>
      <c r="AF66" s="1">
        <v>8</v>
      </c>
      <c r="AG66" s="1">
        <v>8</v>
      </c>
      <c r="AH66" s="1">
        <v>8</v>
      </c>
      <c r="AI66" s="1">
        <v>8</v>
      </c>
      <c r="AK66" s="1">
        <v>8</v>
      </c>
      <c r="AM66" s="21">
        <f t="shared" ref="AM66" si="133">SUMIFS(H66:AL66,$H$8:$AL$8,"&lt;"&amp;F66)</f>
        <v>0</v>
      </c>
      <c r="AN66" s="21">
        <f t="shared" ref="AN66" si="134">SUMIFS(H67:AL67,$H$8:$AL$8,"&lt;"&amp;F66)</f>
        <v>0</v>
      </c>
      <c r="AO66" s="21">
        <f t="shared" ref="AO66" si="135">SUMIFS(H68:AL68,$H$8:$AL$8,"&lt;"&amp;F66)</f>
        <v>0</v>
      </c>
      <c r="AP66" s="21">
        <f t="shared" ref="AP66" si="136">COUNTIFS(H69:AL69,"AL",$H$8:$AL$8,"&lt;"&amp;F66)</f>
        <v>0</v>
      </c>
      <c r="AQ66" s="21">
        <f t="shared" ref="AQ66" si="137">COUNTIFS(H69:AL69,"NO",$H$8:$AL$8,"&lt;"&amp;F66)</f>
        <v>0</v>
      </c>
      <c r="AR66" s="21">
        <f t="shared" ref="AR66" si="138">SUMIFS(H66:AL66,$H$8:$AL$8,"&gt;="&amp;F66)</f>
        <v>186</v>
      </c>
      <c r="AS66" s="21">
        <f t="shared" ref="AS66" si="139">SUMIFS(H67:AL67,$H$8:$AL$8,"&gt;="&amp;F66)</f>
        <v>15.5</v>
      </c>
      <c r="AT66" s="21">
        <f t="shared" ref="AT66" si="140">SUMIFS(I68:AM68,$H$8:$AL$8,"&gt;="&amp;F66)</f>
        <v>0</v>
      </c>
      <c r="AU66" s="21">
        <f t="shared" ref="AU66" si="141">COUNTIFS(H69:AL69,"AL",$H$8:$AL$8,"&gt;="&amp;F66)</f>
        <v>0</v>
      </c>
      <c r="AV66" s="21">
        <f t="shared" ref="AV66" si="142">COUNTIFS(H69:AL69,"NO",$H$8:$AL$8,"&gt;="&amp;F66)</f>
        <v>0</v>
      </c>
    </row>
    <row r="67" spans="1:48" x14ac:dyDescent="0.25">
      <c r="A67" s="21"/>
      <c r="B67" s="22"/>
      <c r="C67" s="22"/>
      <c r="D67" s="21"/>
      <c r="E67" s="23"/>
      <c r="F67" s="23"/>
      <c r="G67" s="1" t="s">
        <v>10</v>
      </c>
      <c r="M67" s="1">
        <v>1.5</v>
      </c>
      <c r="P67" s="1">
        <v>3.5</v>
      </c>
      <c r="U67" s="1">
        <v>1</v>
      </c>
      <c r="W67" s="1">
        <v>2</v>
      </c>
      <c r="AA67" s="1">
        <v>2</v>
      </c>
      <c r="AB67" s="1">
        <v>1.5</v>
      </c>
      <c r="AH67" s="1">
        <v>3.5</v>
      </c>
      <c r="AI67" s="1">
        <v>0.5</v>
      </c>
      <c r="AM67" s="21"/>
      <c r="AN67" s="21"/>
      <c r="AO67" s="21"/>
      <c r="AP67" s="21"/>
      <c r="AQ67" s="21"/>
      <c r="AR67" s="21"/>
      <c r="AS67" s="21"/>
      <c r="AT67" s="21"/>
      <c r="AU67" s="21"/>
      <c r="AV67" s="21"/>
    </row>
    <row r="68" spans="1:48" x14ac:dyDescent="0.25">
      <c r="A68" s="21"/>
      <c r="B68" s="22"/>
      <c r="C68" s="22"/>
      <c r="D68" s="21"/>
      <c r="E68" s="23"/>
      <c r="F68" s="23"/>
      <c r="G68" s="1" t="s">
        <v>11</v>
      </c>
      <c r="AM68" s="21"/>
      <c r="AN68" s="21"/>
      <c r="AO68" s="21"/>
      <c r="AP68" s="21"/>
      <c r="AQ68" s="21"/>
      <c r="AR68" s="21"/>
      <c r="AS68" s="21"/>
      <c r="AT68" s="21"/>
      <c r="AU68" s="21"/>
      <c r="AV68" s="21"/>
    </row>
    <row r="69" spans="1:48" x14ac:dyDescent="0.25">
      <c r="A69" s="21"/>
      <c r="B69" s="22"/>
      <c r="C69" s="22"/>
      <c r="D69" s="21"/>
      <c r="E69" s="23"/>
      <c r="F69" s="23"/>
      <c r="G69" s="1" t="s">
        <v>16</v>
      </c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21"/>
      <c r="AN69" s="21"/>
      <c r="AO69" s="21"/>
      <c r="AP69" s="21"/>
      <c r="AQ69" s="21"/>
      <c r="AR69" s="21"/>
      <c r="AS69" s="21"/>
      <c r="AT69" s="21"/>
      <c r="AU69" s="21"/>
      <c r="AV69" s="21"/>
    </row>
    <row r="70" spans="1:48" x14ac:dyDescent="0.25">
      <c r="A70" s="21">
        <v>16</v>
      </c>
      <c r="B70" s="22" t="s">
        <v>44</v>
      </c>
      <c r="C70" s="22" t="s">
        <v>48</v>
      </c>
      <c r="D70" s="21"/>
      <c r="E70" s="23">
        <v>42900</v>
      </c>
      <c r="F70" s="23">
        <v>42948</v>
      </c>
      <c r="G70" s="1" t="s">
        <v>9</v>
      </c>
      <c r="I70" s="1">
        <v>8</v>
      </c>
      <c r="J70" s="1">
        <v>8</v>
      </c>
      <c r="K70" s="1">
        <v>8</v>
      </c>
      <c r="M70" s="1">
        <v>8</v>
      </c>
      <c r="N70" s="1">
        <v>6</v>
      </c>
      <c r="P70" s="1">
        <v>8</v>
      </c>
      <c r="Q70" s="1">
        <v>8</v>
      </c>
      <c r="S70" s="1">
        <v>8</v>
      </c>
      <c r="T70" s="1">
        <v>8</v>
      </c>
      <c r="U70" s="1">
        <v>8</v>
      </c>
      <c r="W70" s="1">
        <v>8</v>
      </c>
      <c r="X70" s="1">
        <v>8</v>
      </c>
      <c r="Y70" s="1">
        <v>8</v>
      </c>
      <c r="Z70" s="1">
        <v>5</v>
      </c>
      <c r="AA70" s="1">
        <v>8</v>
      </c>
      <c r="AB70" s="1">
        <v>5</v>
      </c>
      <c r="AD70" s="1">
        <v>8</v>
      </c>
      <c r="AE70" s="1">
        <v>8</v>
      </c>
      <c r="AF70" s="1">
        <v>8</v>
      </c>
      <c r="AG70" s="1">
        <v>8</v>
      </c>
      <c r="AH70" s="1">
        <v>8</v>
      </c>
      <c r="AI70" s="1">
        <v>5</v>
      </c>
      <c r="AK70" s="1">
        <v>6</v>
      </c>
      <c r="AM70" s="21">
        <f t="shared" ref="AM70" si="143">SUMIFS(H70:AL70,$H$8:$AL$8,"&lt;"&amp;F70)</f>
        <v>0</v>
      </c>
      <c r="AN70" s="21">
        <f t="shared" ref="AN70" si="144">SUMIFS(H71:AL71,$H$8:$AL$8,"&lt;"&amp;F70)</f>
        <v>0</v>
      </c>
      <c r="AO70" s="21">
        <f t="shared" ref="AO70" si="145">SUMIFS(H72:AL72,$H$8:$AL$8,"&lt;"&amp;F70)</f>
        <v>0</v>
      </c>
      <c r="AP70" s="21">
        <f t="shared" ref="AP70" si="146">COUNTIFS(H73:AL73,"AL",$H$8:$AL$8,"&lt;"&amp;F70)</f>
        <v>0</v>
      </c>
      <c r="AQ70" s="21">
        <f t="shared" ref="AQ70" si="147">COUNTIFS(H73:AL73,"NO",$H$8:$AL$8,"&lt;"&amp;F70)</f>
        <v>0</v>
      </c>
      <c r="AR70" s="21">
        <f t="shared" ref="AR70" si="148">SUMIFS(H70:AL70,$H$8:$AL$8,"&gt;="&amp;F70)</f>
        <v>171</v>
      </c>
      <c r="AS70" s="21">
        <f t="shared" ref="AS70" si="149">SUMIFS(H71:AL71,$H$8:$AL$8,"&gt;="&amp;F70)</f>
        <v>30</v>
      </c>
      <c r="AT70" s="21">
        <f t="shared" ref="AT70" si="150">SUMIFS(I72:AM72,$H$8:$AL$8,"&gt;="&amp;F70)</f>
        <v>4</v>
      </c>
      <c r="AU70" s="21">
        <f t="shared" ref="AU70" si="151">COUNTIFS(H73:AL73,"AL",$H$8:$AL$8,"&gt;="&amp;F70)</f>
        <v>1</v>
      </c>
      <c r="AV70" s="21">
        <f t="shared" ref="AV70" si="152">COUNTIFS(H73:AL73,"NO",$H$8:$AL$8,"&gt;="&amp;F70)</f>
        <v>0</v>
      </c>
    </row>
    <row r="71" spans="1:48" x14ac:dyDescent="0.25">
      <c r="A71" s="21"/>
      <c r="B71" s="22"/>
      <c r="C71" s="22"/>
      <c r="D71" s="21"/>
      <c r="E71" s="23"/>
      <c r="F71" s="23"/>
      <c r="G71" s="1" t="s">
        <v>10</v>
      </c>
      <c r="J71" s="1">
        <v>0.5</v>
      </c>
      <c r="K71" s="1">
        <v>3</v>
      </c>
      <c r="N71" s="1">
        <v>2</v>
      </c>
      <c r="P71" s="1">
        <v>0.5</v>
      </c>
      <c r="Q71" s="1">
        <v>2.5</v>
      </c>
      <c r="S71" s="1">
        <v>3.5</v>
      </c>
      <c r="U71" s="1">
        <v>3</v>
      </c>
      <c r="X71" s="1">
        <v>2</v>
      </c>
      <c r="Z71" s="1">
        <v>2</v>
      </c>
      <c r="AA71" s="1">
        <v>0.5</v>
      </c>
      <c r="AE71" s="1">
        <v>1</v>
      </c>
      <c r="AF71" s="1">
        <v>1.5</v>
      </c>
      <c r="AG71" s="1">
        <v>1</v>
      </c>
      <c r="AH71" s="1">
        <v>1.5</v>
      </c>
      <c r="AI71" s="1">
        <v>2</v>
      </c>
      <c r="AK71" s="1">
        <v>3.5</v>
      </c>
      <c r="AM71" s="21"/>
      <c r="AN71" s="21"/>
      <c r="AO71" s="21"/>
      <c r="AP71" s="21"/>
      <c r="AQ71" s="21"/>
      <c r="AR71" s="21"/>
      <c r="AS71" s="21"/>
      <c r="AT71" s="21"/>
      <c r="AU71" s="21"/>
      <c r="AV71" s="21"/>
    </row>
    <row r="72" spans="1:48" x14ac:dyDescent="0.25">
      <c r="A72" s="21"/>
      <c r="B72" s="22"/>
      <c r="C72" s="22"/>
      <c r="D72" s="21"/>
      <c r="E72" s="23"/>
      <c r="F72" s="23"/>
      <c r="G72" s="1" t="s">
        <v>11</v>
      </c>
      <c r="L72" s="1">
        <v>4</v>
      </c>
      <c r="AM72" s="21"/>
      <c r="AN72" s="21"/>
      <c r="AO72" s="21"/>
      <c r="AP72" s="21"/>
      <c r="AQ72" s="21"/>
      <c r="AR72" s="21"/>
      <c r="AS72" s="21"/>
      <c r="AT72" s="21"/>
      <c r="AU72" s="21"/>
      <c r="AV72" s="21"/>
    </row>
    <row r="73" spans="1:48" x14ac:dyDescent="0.25">
      <c r="A73" s="21"/>
      <c r="B73" s="22"/>
      <c r="C73" s="22"/>
      <c r="D73" s="21"/>
      <c r="E73" s="23"/>
      <c r="F73" s="23"/>
      <c r="G73" s="1" t="s">
        <v>16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 t="s">
        <v>73</v>
      </c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21"/>
      <c r="AN73" s="21"/>
      <c r="AO73" s="21"/>
      <c r="AP73" s="21"/>
      <c r="AQ73" s="21"/>
      <c r="AR73" s="21"/>
      <c r="AS73" s="21"/>
      <c r="AT73" s="21"/>
      <c r="AU73" s="21"/>
      <c r="AV73" s="21"/>
    </row>
    <row r="74" spans="1:48" x14ac:dyDescent="0.25">
      <c r="A74" s="21">
        <v>17</v>
      </c>
      <c r="B74" s="22" t="s">
        <v>45</v>
      </c>
      <c r="C74" s="22" t="s">
        <v>50</v>
      </c>
      <c r="D74" s="21"/>
      <c r="E74" s="23">
        <v>44105</v>
      </c>
      <c r="F74" s="23">
        <v>44531</v>
      </c>
      <c r="G74" s="1" t="s">
        <v>9</v>
      </c>
      <c r="I74" s="1">
        <v>7</v>
      </c>
      <c r="J74" s="1">
        <v>5</v>
      </c>
      <c r="K74" s="1">
        <v>8</v>
      </c>
      <c r="L74" s="1">
        <v>8</v>
      </c>
      <c r="M74" s="1">
        <v>4</v>
      </c>
      <c r="P74" s="1">
        <v>6</v>
      </c>
      <c r="Q74" s="1">
        <v>8</v>
      </c>
      <c r="R74" s="1">
        <v>8</v>
      </c>
      <c r="S74" s="1">
        <v>8</v>
      </c>
      <c r="T74" s="1">
        <v>8</v>
      </c>
      <c r="U74" s="1">
        <v>8</v>
      </c>
      <c r="W74" s="1">
        <v>8</v>
      </c>
      <c r="X74" s="1">
        <v>8</v>
      </c>
      <c r="Y74" s="1">
        <v>7</v>
      </c>
      <c r="Z74" s="1">
        <v>8</v>
      </c>
      <c r="AA74" s="1">
        <v>8</v>
      </c>
      <c r="AD74" s="1">
        <v>8</v>
      </c>
      <c r="AE74" s="1">
        <v>5</v>
      </c>
      <c r="AK74" s="1">
        <v>6</v>
      </c>
      <c r="AM74" s="21">
        <f t="shared" ref="AM74" si="153">SUMIFS(H74:AL74,$H$8:$AL$8,"&lt;"&amp;F74)</f>
        <v>0</v>
      </c>
      <c r="AN74" s="21">
        <f t="shared" ref="AN74" si="154">SUMIFS(H75:AL75,$H$8:$AL$8,"&lt;"&amp;F74)</f>
        <v>0</v>
      </c>
      <c r="AO74" s="21">
        <f t="shared" ref="AO74" si="155">SUMIFS(H76:AL76,$H$8:$AL$8,"&lt;"&amp;F74)</f>
        <v>0</v>
      </c>
      <c r="AP74" s="21">
        <f t="shared" ref="AP74" si="156">COUNTIFS(H77:AL77,"AL",$H$8:$AL$8,"&lt;"&amp;F74)</f>
        <v>0</v>
      </c>
      <c r="AQ74" s="21">
        <f t="shared" ref="AQ74" si="157">COUNTIFS(H77:AL77,"NO",$H$8:$AL$8,"&lt;"&amp;F74)</f>
        <v>0</v>
      </c>
      <c r="AR74" s="21">
        <f t="shared" ref="AR74" si="158">SUMIFS(H74:AL74,$H$8:$AL$8,"&gt;="&amp;F74)</f>
        <v>136</v>
      </c>
      <c r="AS74" s="21">
        <f t="shared" ref="AS74" si="159">SUMIFS(H75:AL75,$H$8:$AL$8,"&gt;="&amp;F74)</f>
        <v>15</v>
      </c>
      <c r="AT74" s="21">
        <f t="shared" ref="AT74" si="160">SUMIFS(I76:AM76,$H$8:$AL$8,"&gt;="&amp;F74)</f>
        <v>48</v>
      </c>
      <c r="AU74" s="21">
        <f t="shared" ref="AU74" si="161">COUNTIFS(H77:AL77,"AL",$H$8:$AL$8,"&gt;="&amp;F74)</f>
        <v>0</v>
      </c>
      <c r="AV74" s="21">
        <f t="shared" ref="AV74" si="162">COUNTIFS(H77:AL77,"NO",$H$8:$AL$8,"&gt;="&amp;F74)</f>
        <v>0</v>
      </c>
    </row>
    <row r="75" spans="1:48" x14ac:dyDescent="0.25">
      <c r="A75" s="21"/>
      <c r="B75" s="22"/>
      <c r="C75" s="22"/>
      <c r="D75" s="21"/>
      <c r="E75" s="23"/>
      <c r="F75" s="23"/>
      <c r="G75" s="1" t="s">
        <v>10</v>
      </c>
      <c r="J75" s="1">
        <v>3</v>
      </c>
      <c r="K75" s="1">
        <v>3</v>
      </c>
      <c r="L75" s="1">
        <v>2</v>
      </c>
      <c r="Q75" s="1">
        <v>1</v>
      </c>
      <c r="X75" s="1">
        <v>2.5</v>
      </c>
      <c r="Y75" s="1">
        <v>0.5</v>
      </c>
      <c r="AD75" s="1">
        <v>3</v>
      </c>
      <c r="AM75" s="21"/>
      <c r="AN75" s="21"/>
      <c r="AO75" s="21"/>
      <c r="AP75" s="21"/>
      <c r="AQ75" s="21"/>
      <c r="AR75" s="21"/>
      <c r="AS75" s="21"/>
      <c r="AT75" s="21"/>
      <c r="AU75" s="21"/>
      <c r="AV75" s="21"/>
    </row>
    <row r="76" spans="1:48" x14ac:dyDescent="0.25">
      <c r="A76" s="21"/>
      <c r="B76" s="22"/>
      <c r="C76" s="22"/>
      <c r="D76" s="21"/>
      <c r="E76" s="23"/>
      <c r="F76" s="23"/>
      <c r="G76" s="1" t="s">
        <v>11</v>
      </c>
      <c r="N76" s="1">
        <v>8</v>
      </c>
      <c r="AA76" s="1">
        <v>8</v>
      </c>
      <c r="AF76" s="1">
        <v>8</v>
      </c>
      <c r="AG76" s="1">
        <v>8</v>
      </c>
      <c r="AH76" s="1">
        <v>8</v>
      </c>
      <c r="AI76" s="1">
        <v>8</v>
      </c>
      <c r="AM76" s="21"/>
      <c r="AN76" s="21"/>
      <c r="AO76" s="21"/>
      <c r="AP76" s="21"/>
      <c r="AQ76" s="21"/>
      <c r="AR76" s="21"/>
      <c r="AS76" s="21"/>
      <c r="AT76" s="21"/>
      <c r="AU76" s="21"/>
      <c r="AV76" s="21"/>
    </row>
    <row r="77" spans="1:48" x14ac:dyDescent="0.25">
      <c r="A77" s="21"/>
      <c r="B77" s="22"/>
      <c r="C77" s="22"/>
      <c r="D77" s="21"/>
      <c r="E77" s="23"/>
      <c r="F77" s="23"/>
      <c r="G77" s="1" t="s">
        <v>16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21"/>
      <c r="AN77" s="21"/>
      <c r="AO77" s="21"/>
      <c r="AP77" s="21"/>
      <c r="AQ77" s="21"/>
      <c r="AR77" s="21"/>
      <c r="AS77" s="21"/>
      <c r="AT77" s="21"/>
      <c r="AU77" s="21"/>
      <c r="AV77" s="21"/>
    </row>
    <row r="78" spans="1:48" x14ac:dyDescent="0.25">
      <c r="A78" s="21">
        <v>18</v>
      </c>
      <c r="B78" s="22" t="s">
        <v>47</v>
      </c>
      <c r="C78" s="22" t="s">
        <v>57</v>
      </c>
      <c r="D78" s="21"/>
      <c r="E78" s="23">
        <v>43426</v>
      </c>
      <c r="F78" s="23">
        <v>43497</v>
      </c>
      <c r="G78" s="1" t="s">
        <v>9</v>
      </c>
      <c r="I78" s="1">
        <v>8</v>
      </c>
      <c r="K78" s="1">
        <v>7</v>
      </c>
      <c r="L78" s="1">
        <v>8</v>
      </c>
      <c r="M78" s="1">
        <v>7</v>
      </c>
      <c r="N78" s="1">
        <v>8</v>
      </c>
      <c r="P78" s="1">
        <v>7</v>
      </c>
      <c r="Q78" s="1">
        <v>8</v>
      </c>
      <c r="R78" s="1">
        <v>8</v>
      </c>
      <c r="S78" s="1">
        <v>8</v>
      </c>
      <c r="T78" s="1">
        <v>7</v>
      </c>
      <c r="U78" s="1">
        <v>8</v>
      </c>
      <c r="W78" s="1">
        <v>8</v>
      </c>
      <c r="X78" s="1">
        <v>8</v>
      </c>
      <c r="Y78" s="1">
        <v>4</v>
      </c>
      <c r="Z78" s="1">
        <v>8</v>
      </c>
      <c r="AA78" s="1">
        <v>5</v>
      </c>
      <c r="AB78" s="1">
        <v>8</v>
      </c>
      <c r="AD78" s="1">
        <v>8</v>
      </c>
      <c r="AE78" s="1">
        <v>8</v>
      </c>
      <c r="AF78" s="1">
        <v>8</v>
      </c>
      <c r="AK78" s="1">
        <v>7</v>
      </c>
      <c r="AM78" s="21">
        <f t="shared" ref="AM78" si="163">SUMIFS(H78:AL78,$H$8:$AL$8,"&lt;"&amp;F78)</f>
        <v>0</v>
      </c>
      <c r="AN78" s="21">
        <f t="shared" ref="AN78" si="164">SUMIFS(H79:AL79,$H$8:$AL$8,"&lt;"&amp;F78)</f>
        <v>0</v>
      </c>
      <c r="AO78" s="21">
        <f t="shared" ref="AO78" si="165">SUMIFS(H80:AL80,$H$8:$AL$8,"&lt;"&amp;F78)</f>
        <v>0</v>
      </c>
      <c r="AP78" s="21">
        <f t="shared" ref="AP78" si="166">COUNTIFS(H81:AL81,"AL",$H$8:$AL$8,"&lt;"&amp;F78)</f>
        <v>0</v>
      </c>
      <c r="AQ78" s="21">
        <f t="shared" ref="AQ78" si="167">COUNTIFS(H81:AL81,"NO",$H$8:$AL$8,"&lt;"&amp;F78)</f>
        <v>0</v>
      </c>
      <c r="AR78" s="21">
        <f t="shared" ref="AR78" si="168">SUMIFS(H78:AL78,$H$8:$AL$8,"&gt;="&amp;F78)</f>
        <v>156</v>
      </c>
      <c r="AS78" s="21">
        <f t="shared" ref="AS78" si="169">SUMIFS(H79:AL79,$H$8:$AL$8,"&gt;="&amp;F78)</f>
        <v>16</v>
      </c>
      <c r="AT78" s="21">
        <f t="shared" ref="AT78" si="170">SUMIFS(I80:AM80,$H$8:$AL$8,"&gt;="&amp;F78)</f>
        <v>20</v>
      </c>
      <c r="AU78" s="21">
        <f t="shared" ref="AU78" si="171">COUNTIFS(H81:AL81,"AL",$H$8:$AL$8,"&gt;="&amp;F78)</f>
        <v>1</v>
      </c>
      <c r="AV78" s="21">
        <f t="shared" ref="AV78" si="172">COUNTIFS(H81:AL81,"NO",$H$8:$AL$8,"&gt;="&amp;F78)</f>
        <v>0</v>
      </c>
    </row>
    <row r="79" spans="1:48" x14ac:dyDescent="0.25">
      <c r="A79" s="21"/>
      <c r="B79" s="22"/>
      <c r="C79" s="22"/>
      <c r="D79" s="21"/>
      <c r="E79" s="23"/>
      <c r="F79" s="23"/>
      <c r="G79" s="1" t="s">
        <v>10</v>
      </c>
      <c r="I79" s="1">
        <v>2</v>
      </c>
      <c r="K79" s="1">
        <v>1</v>
      </c>
      <c r="L79" s="1">
        <v>3</v>
      </c>
      <c r="Q79" s="1">
        <v>3</v>
      </c>
      <c r="S79" s="1">
        <v>2</v>
      </c>
      <c r="T79" s="1">
        <v>2</v>
      </c>
      <c r="W79" s="1">
        <v>1</v>
      </c>
      <c r="X79" s="1">
        <v>0.5</v>
      </c>
      <c r="AD79" s="1">
        <v>1.5</v>
      </c>
      <c r="AM79" s="21"/>
      <c r="AN79" s="21"/>
      <c r="AO79" s="21"/>
      <c r="AP79" s="21"/>
      <c r="AQ79" s="21"/>
      <c r="AR79" s="21"/>
      <c r="AS79" s="21"/>
      <c r="AT79" s="21"/>
      <c r="AU79" s="21"/>
      <c r="AV79" s="21"/>
    </row>
    <row r="80" spans="1:48" x14ac:dyDescent="0.25">
      <c r="A80" s="21"/>
      <c r="B80" s="22"/>
      <c r="C80" s="22"/>
      <c r="D80" s="21"/>
      <c r="E80" s="23"/>
      <c r="F80" s="23"/>
      <c r="G80" s="1" t="s">
        <v>11</v>
      </c>
      <c r="J80" s="1">
        <v>4</v>
      </c>
      <c r="AG80" s="1">
        <v>8</v>
      </c>
      <c r="AI80" s="1">
        <v>8</v>
      </c>
      <c r="AM80" s="21"/>
      <c r="AN80" s="21"/>
      <c r="AO80" s="21"/>
      <c r="AP80" s="21"/>
      <c r="AQ80" s="21"/>
      <c r="AR80" s="21"/>
      <c r="AS80" s="21"/>
      <c r="AT80" s="21"/>
      <c r="AU80" s="21"/>
      <c r="AV80" s="21"/>
    </row>
    <row r="81" spans="1:48" x14ac:dyDescent="0.25">
      <c r="A81" s="21"/>
      <c r="B81" s="22"/>
      <c r="C81" s="22"/>
      <c r="D81" s="21"/>
      <c r="E81" s="23"/>
      <c r="F81" s="23"/>
      <c r="G81" s="1" t="s">
        <v>16</v>
      </c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 t="s">
        <v>73</v>
      </c>
      <c r="AI81" s="13"/>
      <c r="AJ81" s="13"/>
      <c r="AK81" s="13"/>
      <c r="AL81" s="13"/>
      <c r="AM81" s="21"/>
      <c r="AN81" s="21"/>
      <c r="AO81" s="21"/>
      <c r="AP81" s="21"/>
      <c r="AQ81" s="21"/>
      <c r="AR81" s="21"/>
      <c r="AS81" s="21"/>
      <c r="AT81" s="21"/>
      <c r="AU81" s="21"/>
      <c r="AV81" s="21"/>
    </row>
    <row r="82" spans="1:48" x14ac:dyDescent="0.25">
      <c r="A82" s="21">
        <v>19</v>
      </c>
      <c r="B82" s="22" t="s">
        <v>49</v>
      </c>
      <c r="C82" s="22" t="s">
        <v>58</v>
      </c>
      <c r="D82" s="21"/>
      <c r="E82" s="23">
        <v>43481</v>
      </c>
      <c r="F82" s="23">
        <v>43556</v>
      </c>
      <c r="G82" s="1" t="s">
        <v>9</v>
      </c>
      <c r="I82" s="1">
        <v>8</v>
      </c>
      <c r="J82" s="1">
        <v>8</v>
      </c>
      <c r="K82" s="1">
        <v>8</v>
      </c>
      <c r="L82" s="1">
        <v>4</v>
      </c>
      <c r="M82" s="1">
        <v>8</v>
      </c>
      <c r="N82" s="1">
        <v>8</v>
      </c>
      <c r="P82" s="1">
        <v>8</v>
      </c>
      <c r="Q82" s="1">
        <v>8</v>
      </c>
      <c r="R82" s="1">
        <v>8</v>
      </c>
      <c r="S82" s="1">
        <v>7</v>
      </c>
      <c r="T82" s="1">
        <v>8</v>
      </c>
      <c r="U82" s="1">
        <v>4</v>
      </c>
      <c r="W82" s="1">
        <v>4</v>
      </c>
      <c r="AB82" s="1">
        <v>8</v>
      </c>
      <c r="AD82" s="1">
        <v>8</v>
      </c>
      <c r="AE82" s="1">
        <v>8</v>
      </c>
      <c r="AF82" s="1">
        <v>8</v>
      </c>
      <c r="AG82" s="1">
        <v>8</v>
      </c>
      <c r="AH82" s="1">
        <v>8</v>
      </c>
      <c r="AI82" s="1">
        <v>8</v>
      </c>
      <c r="AK82" s="1">
        <v>8</v>
      </c>
      <c r="AM82" s="21">
        <f t="shared" ref="AM82" si="173">SUMIFS(H82:AL82,$H$8:$AL$8,"&lt;"&amp;F82)</f>
        <v>0</v>
      </c>
      <c r="AN82" s="21">
        <f t="shared" ref="AN82" si="174">SUMIFS(H83:AL83,$H$8:$AL$8,"&lt;"&amp;F82)</f>
        <v>0</v>
      </c>
      <c r="AO82" s="21">
        <f t="shared" ref="AO82" si="175">SUMIFS(H84:AL84,$H$8:$AL$8,"&lt;"&amp;F82)</f>
        <v>0</v>
      </c>
      <c r="AP82" s="21">
        <f t="shared" ref="AP82" si="176">COUNTIFS(H85:AL85,"AL",$H$8:$AL$8,"&lt;"&amp;F82)</f>
        <v>0</v>
      </c>
      <c r="AQ82" s="21">
        <f t="shared" ref="AQ82" si="177">COUNTIFS(H85:AL85,"NO",$H$8:$AL$8,"&lt;"&amp;F82)</f>
        <v>0</v>
      </c>
      <c r="AR82" s="21">
        <f t="shared" ref="AR82" si="178">SUMIFS(H82:AL82,$H$8:$AL$8,"&gt;="&amp;F82)</f>
        <v>155</v>
      </c>
      <c r="AS82" s="21">
        <f t="shared" ref="AS82" si="179">SUMIFS(H83:AL83,$H$8:$AL$8,"&gt;="&amp;F82)</f>
        <v>13</v>
      </c>
      <c r="AT82" s="21">
        <f t="shared" ref="AT82" si="180">SUMIFS(I84:AM84,$H$8:$AL$8,"&gt;="&amp;F82)</f>
        <v>24</v>
      </c>
      <c r="AU82" s="21">
        <f t="shared" ref="AU82" si="181">COUNTIFS(H85:AL85,"AL",$H$8:$AL$8,"&gt;="&amp;F82)</f>
        <v>1</v>
      </c>
      <c r="AV82" s="21">
        <f t="shared" ref="AV82" si="182">COUNTIFS(H85:AL85,"NO",$H$8:$AL$8,"&gt;="&amp;F82)</f>
        <v>0</v>
      </c>
    </row>
    <row r="83" spans="1:48" x14ac:dyDescent="0.25">
      <c r="A83" s="21"/>
      <c r="B83" s="22"/>
      <c r="C83" s="22"/>
      <c r="D83" s="21"/>
      <c r="E83" s="23"/>
      <c r="F83" s="23"/>
      <c r="G83" s="1" t="s">
        <v>10</v>
      </c>
      <c r="K83" s="1">
        <v>1.5</v>
      </c>
      <c r="L83" s="1">
        <v>0.5</v>
      </c>
      <c r="M83" s="1">
        <v>1</v>
      </c>
      <c r="Q83" s="1">
        <v>3.5</v>
      </c>
      <c r="R83" s="1">
        <v>3.5</v>
      </c>
      <c r="W83" s="1">
        <v>0.5</v>
      </c>
      <c r="AB83" s="1">
        <v>0.5</v>
      </c>
      <c r="AF83" s="1">
        <v>2</v>
      </c>
      <c r="AM83" s="21"/>
      <c r="AN83" s="21"/>
      <c r="AO83" s="21"/>
      <c r="AP83" s="21"/>
      <c r="AQ83" s="21"/>
      <c r="AR83" s="21"/>
      <c r="AS83" s="21"/>
      <c r="AT83" s="21"/>
      <c r="AU83" s="21"/>
      <c r="AV83" s="21"/>
    </row>
    <row r="84" spans="1:48" x14ac:dyDescent="0.25">
      <c r="A84" s="21"/>
      <c r="B84" s="22"/>
      <c r="C84" s="22"/>
      <c r="D84" s="21"/>
      <c r="E84" s="23"/>
      <c r="F84" s="23"/>
      <c r="G84" s="1" t="s">
        <v>11</v>
      </c>
      <c r="X84" s="1">
        <v>8</v>
      </c>
      <c r="Y84" s="1">
        <v>8</v>
      </c>
      <c r="Z84" s="1">
        <v>8</v>
      </c>
      <c r="AM84" s="21"/>
      <c r="AN84" s="21"/>
      <c r="AO84" s="21"/>
      <c r="AP84" s="21"/>
      <c r="AQ84" s="21"/>
      <c r="AR84" s="21"/>
      <c r="AS84" s="21"/>
      <c r="AT84" s="21"/>
      <c r="AU84" s="21"/>
      <c r="AV84" s="21"/>
    </row>
    <row r="85" spans="1:48" x14ac:dyDescent="0.25">
      <c r="A85" s="21"/>
      <c r="B85" s="22"/>
      <c r="C85" s="22"/>
      <c r="D85" s="21"/>
      <c r="E85" s="23"/>
      <c r="F85" s="23"/>
      <c r="G85" s="1" t="s">
        <v>16</v>
      </c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 t="s">
        <v>73</v>
      </c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21"/>
      <c r="AN85" s="21"/>
      <c r="AO85" s="21"/>
      <c r="AP85" s="21"/>
      <c r="AQ85" s="21"/>
      <c r="AR85" s="21"/>
      <c r="AS85" s="21"/>
      <c r="AT85" s="21"/>
      <c r="AU85" s="21"/>
      <c r="AV85" s="21"/>
    </row>
    <row r="86" spans="1:48" x14ac:dyDescent="0.25">
      <c r="A86" s="21">
        <v>20</v>
      </c>
      <c r="B86" s="22" t="s">
        <v>51</v>
      </c>
      <c r="C86" s="22" t="s">
        <v>59</v>
      </c>
      <c r="D86" s="21"/>
      <c r="E86" s="23">
        <v>43229</v>
      </c>
      <c r="F86" s="23">
        <v>43282</v>
      </c>
      <c r="G86" s="1" t="s">
        <v>9</v>
      </c>
      <c r="I86" s="1">
        <v>8</v>
      </c>
      <c r="J86" s="1">
        <v>8</v>
      </c>
      <c r="K86" s="1">
        <v>8</v>
      </c>
      <c r="L86" s="1">
        <v>8</v>
      </c>
      <c r="M86" s="1">
        <v>8</v>
      </c>
      <c r="N86" s="1">
        <v>8</v>
      </c>
      <c r="P86" s="1">
        <v>8</v>
      </c>
      <c r="Q86" s="1">
        <v>8</v>
      </c>
      <c r="R86" s="1">
        <v>8</v>
      </c>
      <c r="S86" s="1">
        <v>8</v>
      </c>
      <c r="T86" s="1">
        <v>8</v>
      </c>
      <c r="U86" s="1">
        <v>8</v>
      </c>
      <c r="W86" s="1">
        <v>8</v>
      </c>
      <c r="X86" s="1">
        <v>4</v>
      </c>
      <c r="Y86" s="1">
        <v>7</v>
      </c>
      <c r="Z86" s="1">
        <v>5</v>
      </c>
      <c r="AA86" s="1">
        <v>8</v>
      </c>
      <c r="AB86" s="1">
        <v>7</v>
      </c>
      <c r="AD86" s="1">
        <v>8</v>
      </c>
      <c r="AE86" s="1">
        <v>8</v>
      </c>
      <c r="AF86" s="1">
        <v>8</v>
      </c>
      <c r="AG86" s="1">
        <v>8</v>
      </c>
      <c r="AH86" s="1">
        <v>8</v>
      </c>
      <c r="AI86" s="1">
        <v>8</v>
      </c>
      <c r="AK86" s="1">
        <v>8</v>
      </c>
      <c r="AM86" s="21">
        <f t="shared" ref="AM86" si="183">SUMIFS(H86:AL86,$H$8:$AL$8,"&lt;"&amp;F86)</f>
        <v>0</v>
      </c>
      <c r="AN86" s="21">
        <f t="shared" ref="AN86" si="184">SUMIFS(H87:AL87,$H$8:$AL$8,"&lt;"&amp;F86)</f>
        <v>0</v>
      </c>
      <c r="AO86" s="21">
        <f t="shared" ref="AO86" si="185">SUMIFS(H88:AL88,$H$8:$AL$8,"&lt;"&amp;F86)</f>
        <v>0</v>
      </c>
      <c r="AP86" s="21">
        <f t="shared" ref="AP86" si="186">COUNTIFS(H89:AL89,"AL",$H$8:$AL$8,"&lt;"&amp;F86)</f>
        <v>0</v>
      </c>
      <c r="AQ86" s="21">
        <f t="shared" ref="AQ86" si="187">COUNTIFS(H89:AL89,"NO",$H$8:$AL$8,"&lt;"&amp;F86)</f>
        <v>0</v>
      </c>
      <c r="AR86" s="21">
        <f t="shared" ref="AR86" si="188">SUMIFS(H86:AL86,$H$8:$AL$8,"&gt;="&amp;F86)</f>
        <v>191</v>
      </c>
      <c r="AS86" s="21">
        <f t="shared" ref="AS86" si="189">SUMIFS(H87:AL87,$H$8:$AL$8,"&gt;="&amp;F86)</f>
        <v>30</v>
      </c>
      <c r="AT86" s="21">
        <f t="shared" ref="AT86" si="190">SUMIFS(I88:AM88,$H$8:$AL$8,"&gt;="&amp;F86)</f>
        <v>0</v>
      </c>
      <c r="AU86" s="21">
        <f t="shared" ref="AU86" si="191">COUNTIFS(H89:AL89,"AL",$H$8:$AL$8,"&gt;="&amp;F86)</f>
        <v>0</v>
      </c>
      <c r="AV86" s="21">
        <f t="shared" ref="AV86" si="192">COUNTIFS(H89:AL89,"NO",$H$8:$AL$8,"&gt;="&amp;F86)</f>
        <v>0</v>
      </c>
    </row>
    <row r="87" spans="1:48" x14ac:dyDescent="0.25">
      <c r="A87" s="21"/>
      <c r="B87" s="22"/>
      <c r="C87" s="22"/>
      <c r="D87" s="21"/>
      <c r="E87" s="23"/>
      <c r="F87" s="23"/>
      <c r="G87" s="1" t="s">
        <v>10</v>
      </c>
      <c r="K87" s="1">
        <v>1</v>
      </c>
      <c r="L87" s="1">
        <v>0.5</v>
      </c>
      <c r="M87" s="1">
        <v>2</v>
      </c>
      <c r="P87" s="1">
        <v>1.5</v>
      </c>
      <c r="Q87" s="1">
        <v>3</v>
      </c>
      <c r="S87" s="1">
        <v>3</v>
      </c>
      <c r="T87" s="1">
        <v>1</v>
      </c>
      <c r="W87" s="1">
        <v>3.5</v>
      </c>
      <c r="X87" s="1">
        <v>2.5</v>
      </c>
      <c r="Z87" s="1">
        <v>3</v>
      </c>
      <c r="AA87" s="1">
        <v>3</v>
      </c>
      <c r="AB87" s="1">
        <v>2.5</v>
      </c>
      <c r="AH87" s="1">
        <v>3.5</v>
      </c>
      <c r="AM87" s="21"/>
      <c r="AN87" s="21"/>
      <c r="AO87" s="21"/>
      <c r="AP87" s="21"/>
      <c r="AQ87" s="21"/>
      <c r="AR87" s="21"/>
      <c r="AS87" s="21"/>
      <c r="AT87" s="21"/>
      <c r="AU87" s="21"/>
      <c r="AV87" s="21"/>
    </row>
    <row r="88" spans="1:48" x14ac:dyDescent="0.25">
      <c r="A88" s="21"/>
      <c r="B88" s="22"/>
      <c r="C88" s="22"/>
      <c r="D88" s="21"/>
      <c r="E88" s="23"/>
      <c r="F88" s="23"/>
      <c r="G88" s="1" t="s">
        <v>11</v>
      </c>
      <c r="AM88" s="21"/>
      <c r="AN88" s="21"/>
      <c r="AO88" s="21"/>
      <c r="AP88" s="21"/>
      <c r="AQ88" s="21"/>
      <c r="AR88" s="21"/>
      <c r="AS88" s="21"/>
      <c r="AT88" s="21"/>
      <c r="AU88" s="21"/>
      <c r="AV88" s="21"/>
    </row>
    <row r="89" spans="1:48" x14ac:dyDescent="0.25">
      <c r="A89" s="21"/>
      <c r="B89" s="22"/>
      <c r="C89" s="22"/>
      <c r="D89" s="21"/>
      <c r="E89" s="23"/>
      <c r="F89" s="23"/>
      <c r="G89" s="1" t="s">
        <v>16</v>
      </c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21"/>
      <c r="AN89" s="21"/>
      <c r="AO89" s="21"/>
      <c r="AP89" s="21"/>
      <c r="AQ89" s="21"/>
      <c r="AR89" s="21"/>
      <c r="AS89" s="21"/>
      <c r="AT89" s="21"/>
      <c r="AU89" s="21"/>
      <c r="AV89" s="21"/>
    </row>
    <row r="90" spans="1:48" x14ac:dyDescent="0.25">
      <c r="A90" s="21">
        <v>21</v>
      </c>
      <c r="B90" s="22" t="s">
        <v>52</v>
      </c>
      <c r="C90" s="22" t="s">
        <v>60</v>
      </c>
      <c r="D90" s="21"/>
      <c r="E90" s="23">
        <v>43575</v>
      </c>
      <c r="F90" s="23">
        <v>43647</v>
      </c>
      <c r="G90" s="1" t="s">
        <v>9</v>
      </c>
      <c r="I90" s="1">
        <v>8</v>
      </c>
      <c r="J90" s="1">
        <v>4</v>
      </c>
      <c r="K90" s="1">
        <v>8</v>
      </c>
      <c r="M90" s="1">
        <v>7</v>
      </c>
      <c r="N90" s="1">
        <v>8</v>
      </c>
      <c r="W90" s="1">
        <v>8</v>
      </c>
      <c r="X90" s="1">
        <v>6</v>
      </c>
      <c r="Y90" s="1">
        <v>8</v>
      </c>
      <c r="Z90" s="1">
        <v>4</v>
      </c>
      <c r="AA90" s="1">
        <v>8</v>
      </c>
      <c r="AB90" s="1">
        <v>4</v>
      </c>
      <c r="AF90" s="1">
        <v>6</v>
      </c>
      <c r="AG90" s="1">
        <v>5</v>
      </c>
      <c r="AH90" s="1">
        <v>8</v>
      </c>
      <c r="AI90" s="1">
        <v>8</v>
      </c>
      <c r="AK90" s="1">
        <v>8</v>
      </c>
      <c r="AM90" s="21">
        <f t="shared" ref="AM90" si="193">SUMIFS(H90:AL90,$H$8:$AL$8,"&lt;"&amp;F90)</f>
        <v>0</v>
      </c>
      <c r="AN90" s="21">
        <f t="shared" ref="AN90" si="194">SUMIFS(H91:AL91,$H$8:$AL$8,"&lt;"&amp;F90)</f>
        <v>0</v>
      </c>
      <c r="AO90" s="21">
        <f t="shared" ref="AO90" si="195">SUMIFS(H92:AL92,$H$8:$AL$8,"&lt;"&amp;F90)</f>
        <v>0</v>
      </c>
      <c r="AP90" s="21">
        <f t="shared" ref="AP90" si="196">COUNTIFS(H93:AL93,"AL",$H$8:$AL$8,"&lt;"&amp;F90)</f>
        <v>0</v>
      </c>
      <c r="AQ90" s="21">
        <f t="shared" ref="AQ90" si="197">COUNTIFS(H93:AL93,"NO",$H$8:$AL$8,"&lt;"&amp;F90)</f>
        <v>0</v>
      </c>
      <c r="AR90" s="21">
        <f t="shared" ref="AR90" si="198">SUMIFS(H90:AL90,$H$8:$AL$8,"&gt;="&amp;F90)</f>
        <v>108</v>
      </c>
      <c r="AS90" s="21">
        <f t="shared" ref="AS90" si="199">SUMIFS(H91:AL91,$H$8:$AL$8,"&gt;="&amp;F90)</f>
        <v>20.5</v>
      </c>
      <c r="AT90" s="21">
        <f t="shared" ref="AT90" si="200">SUMIFS(I92:AM92,$H$8:$AL$8,"&gt;="&amp;F90)</f>
        <v>64</v>
      </c>
      <c r="AU90" s="21">
        <f t="shared" ref="AU90" si="201">COUNTIFS(H93:AL93,"AL",$H$8:$AL$8,"&gt;="&amp;F90)</f>
        <v>1</v>
      </c>
      <c r="AV90" s="21">
        <f t="shared" ref="AV90" si="202">COUNTIFS(H93:AL93,"NO",$H$8:$AL$8,"&gt;="&amp;F90)</f>
        <v>0</v>
      </c>
    </row>
    <row r="91" spans="1:48" x14ac:dyDescent="0.25">
      <c r="A91" s="21"/>
      <c r="B91" s="22"/>
      <c r="C91" s="22"/>
      <c r="D91" s="21"/>
      <c r="E91" s="23"/>
      <c r="F91" s="23"/>
      <c r="G91" s="1" t="s">
        <v>10</v>
      </c>
      <c r="I91" s="1">
        <v>2</v>
      </c>
      <c r="J91" s="1">
        <v>1.5</v>
      </c>
      <c r="K91" s="1">
        <v>3.5</v>
      </c>
      <c r="Z91" s="1">
        <v>3</v>
      </c>
      <c r="AA91" s="1">
        <v>2.5</v>
      </c>
      <c r="AB91" s="1">
        <v>0.5</v>
      </c>
      <c r="AH91" s="1">
        <v>2.5</v>
      </c>
      <c r="AI91" s="1">
        <v>2.5</v>
      </c>
      <c r="AK91" s="1">
        <v>2.5</v>
      </c>
      <c r="AM91" s="21"/>
      <c r="AN91" s="21"/>
      <c r="AO91" s="21"/>
      <c r="AP91" s="21"/>
      <c r="AQ91" s="21"/>
      <c r="AR91" s="21"/>
      <c r="AS91" s="21"/>
      <c r="AT91" s="21"/>
      <c r="AU91" s="21"/>
      <c r="AV91" s="21"/>
    </row>
    <row r="92" spans="1:48" x14ac:dyDescent="0.25">
      <c r="A92" s="21"/>
      <c r="B92" s="22"/>
      <c r="C92" s="22"/>
      <c r="D92" s="21"/>
      <c r="E92" s="23"/>
      <c r="F92" s="23"/>
      <c r="G92" s="1" t="s">
        <v>11</v>
      </c>
      <c r="P92" s="1">
        <v>8</v>
      </c>
      <c r="Q92" s="1">
        <v>8</v>
      </c>
      <c r="R92" s="1">
        <v>8</v>
      </c>
      <c r="S92" s="1">
        <v>8</v>
      </c>
      <c r="T92" s="1">
        <v>8</v>
      </c>
      <c r="U92" s="1">
        <v>8</v>
      </c>
      <c r="AD92" s="1">
        <v>8</v>
      </c>
      <c r="AE92" s="1">
        <v>8</v>
      </c>
      <c r="AM92" s="21"/>
      <c r="AN92" s="21"/>
      <c r="AO92" s="21"/>
      <c r="AP92" s="21"/>
      <c r="AQ92" s="21"/>
      <c r="AR92" s="21"/>
      <c r="AS92" s="21"/>
      <c r="AT92" s="21"/>
      <c r="AU92" s="21"/>
      <c r="AV92" s="21"/>
    </row>
    <row r="93" spans="1:48" x14ac:dyDescent="0.25">
      <c r="A93" s="21"/>
      <c r="B93" s="22"/>
      <c r="C93" s="22"/>
      <c r="D93" s="21"/>
      <c r="E93" s="23"/>
      <c r="F93" s="23"/>
      <c r="G93" s="1" t="s">
        <v>16</v>
      </c>
      <c r="H93" s="13"/>
      <c r="I93" s="13"/>
      <c r="J93" s="13"/>
      <c r="K93" s="13"/>
      <c r="L93" s="13" t="s">
        <v>73</v>
      </c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21"/>
      <c r="AN93" s="21"/>
      <c r="AO93" s="21"/>
      <c r="AP93" s="21"/>
      <c r="AQ93" s="21"/>
      <c r="AR93" s="21"/>
      <c r="AS93" s="21"/>
      <c r="AT93" s="21"/>
      <c r="AU93" s="21"/>
      <c r="AV93" s="21"/>
    </row>
    <row r="94" spans="1:48" x14ac:dyDescent="0.25">
      <c r="A94" s="21">
        <v>22</v>
      </c>
      <c r="B94" s="22" t="s">
        <v>53</v>
      </c>
      <c r="C94" s="22" t="s">
        <v>61</v>
      </c>
      <c r="D94" s="21"/>
      <c r="E94" s="23">
        <v>43734</v>
      </c>
      <c r="F94" s="23">
        <v>43800</v>
      </c>
      <c r="G94" s="1" t="s">
        <v>9</v>
      </c>
      <c r="I94" s="1">
        <v>8</v>
      </c>
      <c r="J94" s="1">
        <v>8</v>
      </c>
      <c r="K94" s="1">
        <v>8</v>
      </c>
      <c r="L94" s="1">
        <v>4</v>
      </c>
      <c r="M94" s="1">
        <v>8</v>
      </c>
      <c r="N94" s="1">
        <v>4</v>
      </c>
      <c r="P94" s="1">
        <v>4</v>
      </c>
      <c r="Q94" s="1">
        <v>8</v>
      </c>
      <c r="W94" s="1">
        <v>8</v>
      </c>
      <c r="X94" s="1">
        <v>8</v>
      </c>
      <c r="Y94" s="1">
        <v>8</v>
      </c>
      <c r="Z94" s="1">
        <v>8</v>
      </c>
      <c r="AA94" s="1">
        <v>6</v>
      </c>
      <c r="AB94" s="1">
        <v>5</v>
      </c>
      <c r="AD94" s="1">
        <v>4</v>
      </c>
      <c r="AI94" s="1">
        <v>4</v>
      </c>
      <c r="AK94" s="1">
        <v>6</v>
      </c>
      <c r="AM94" s="21">
        <f t="shared" ref="AM94" si="203">SUMIFS(H94:AL94,$H$8:$AL$8,"&lt;"&amp;F94)</f>
        <v>0</v>
      </c>
      <c r="AN94" s="21">
        <f t="shared" ref="AN94" si="204">SUMIFS(H95:AL95,$H$8:$AL$8,"&lt;"&amp;F94)</f>
        <v>0</v>
      </c>
      <c r="AO94" s="21">
        <f t="shared" ref="AO94" si="205">SUMIFS(H96:AL96,$H$8:$AL$8,"&lt;"&amp;F94)</f>
        <v>0</v>
      </c>
      <c r="AP94" s="21">
        <f t="shared" ref="AP94" si="206">COUNTIFS(H97:AL97,"AL",$H$8:$AL$8,"&lt;"&amp;F94)</f>
        <v>0</v>
      </c>
      <c r="AQ94" s="21">
        <f t="shared" ref="AQ94" si="207">COUNTIFS(H97:AL97,"NO",$H$8:$AL$8,"&lt;"&amp;F94)</f>
        <v>0</v>
      </c>
      <c r="AR94" s="21">
        <f t="shared" ref="AR94" si="208">SUMIFS(H94:AL94,$H$8:$AL$8,"&gt;="&amp;F94)</f>
        <v>109</v>
      </c>
      <c r="AS94" s="21">
        <f t="shared" ref="AS94" si="209">SUMIFS(H95:AL95,$H$8:$AL$8,"&gt;="&amp;F94)</f>
        <v>21</v>
      </c>
      <c r="AT94" s="21">
        <f t="shared" ref="AT94" si="210">SUMIFS(I96:AM96,$H$8:$AL$8,"&gt;="&amp;F94)</f>
        <v>56</v>
      </c>
      <c r="AU94" s="21">
        <f t="shared" ref="AU94" si="211">COUNTIFS(H97:AL97,"AL",$H$8:$AL$8,"&gt;="&amp;F94)</f>
        <v>0</v>
      </c>
      <c r="AV94" s="21">
        <f t="shared" ref="AV94" si="212">COUNTIFS(H97:AL97,"NO",$H$8:$AL$8,"&gt;="&amp;F94)</f>
        <v>1</v>
      </c>
    </row>
    <row r="95" spans="1:48" x14ac:dyDescent="0.25">
      <c r="A95" s="21"/>
      <c r="B95" s="22"/>
      <c r="C95" s="22"/>
      <c r="D95" s="21"/>
      <c r="E95" s="23"/>
      <c r="F95" s="23"/>
      <c r="G95" s="1" t="s">
        <v>10</v>
      </c>
      <c r="J95" s="1">
        <v>3</v>
      </c>
      <c r="L95" s="1">
        <v>0.5</v>
      </c>
      <c r="N95" s="1">
        <v>3.5</v>
      </c>
      <c r="X95" s="1">
        <v>2.5</v>
      </c>
      <c r="Y95" s="1">
        <v>3</v>
      </c>
      <c r="AA95" s="1">
        <v>1</v>
      </c>
      <c r="AB95" s="1">
        <v>3</v>
      </c>
      <c r="AD95" s="1">
        <v>2.5</v>
      </c>
      <c r="AK95" s="1">
        <v>2</v>
      </c>
      <c r="AM95" s="21"/>
      <c r="AN95" s="21"/>
      <c r="AO95" s="21"/>
      <c r="AP95" s="21"/>
      <c r="AQ95" s="21"/>
      <c r="AR95" s="21"/>
      <c r="AS95" s="21"/>
      <c r="AT95" s="21"/>
      <c r="AU95" s="21"/>
      <c r="AV95" s="21"/>
    </row>
    <row r="96" spans="1:48" x14ac:dyDescent="0.25">
      <c r="A96" s="21"/>
      <c r="B96" s="22"/>
      <c r="C96" s="22"/>
      <c r="D96" s="21"/>
      <c r="E96" s="23"/>
      <c r="F96" s="23"/>
      <c r="G96" s="1" t="s">
        <v>11</v>
      </c>
      <c r="R96" s="1">
        <v>8</v>
      </c>
      <c r="S96" s="1">
        <v>8</v>
      </c>
      <c r="T96" s="1">
        <v>8</v>
      </c>
      <c r="U96" s="1">
        <v>8</v>
      </c>
      <c r="AE96" s="1">
        <v>8</v>
      </c>
      <c r="AG96" s="1">
        <v>8</v>
      </c>
      <c r="AH96" s="1">
        <v>8</v>
      </c>
      <c r="AM96" s="21"/>
      <c r="AN96" s="21"/>
      <c r="AO96" s="21"/>
      <c r="AP96" s="21"/>
      <c r="AQ96" s="21"/>
      <c r="AR96" s="21"/>
      <c r="AS96" s="21"/>
      <c r="AT96" s="21"/>
      <c r="AU96" s="21"/>
      <c r="AV96" s="21"/>
    </row>
    <row r="97" spans="1:48" x14ac:dyDescent="0.25">
      <c r="A97" s="21"/>
      <c r="B97" s="22"/>
      <c r="C97" s="22"/>
      <c r="D97" s="21"/>
      <c r="E97" s="23"/>
      <c r="F97" s="23"/>
      <c r="G97" s="1" t="s">
        <v>16</v>
      </c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 t="s">
        <v>75</v>
      </c>
      <c r="AG97" s="13"/>
      <c r="AH97" s="13"/>
      <c r="AI97" s="13"/>
      <c r="AJ97" s="13"/>
      <c r="AK97" s="13"/>
      <c r="AL97" s="13"/>
      <c r="AM97" s="21"/>
      <c r="AN97" s="21"/>
      <c r="AO97" s="21"/>
      <c r="AP97" s="21"/>
      <c r="AQ97" s="21"/>
      <c r="AR97" s="21"/>
      <c r="AS97" s="21"/>
      <c r="AT97" s="21"/>
      <c r="AU97" s="21"/>
      <c r="AV97" s="21"/>
    </row>
    <row r="98" spans="1:48" x14ac:dyDescent="0.25">
      <c r="A98" s="21">
        <v>23</v>
      </c>
      <c r="B98" s="22" t="s">
        <v>54</v>
      </c>
      <c r="C98" s="22" t="s">
        <v>62</v>
      </c>
      <c r="D98" s="21"/>
      <c r="E98" s="23">
        <v>43403</v>
      </c>
      <c r="F98" s="23">
        <v>43466</v>
      </c>
      <c r="G98" s="1" t="s">
        <v>9</v>
      </c>
      <c r="I98" s="1">
        <v>8</v>
      </c>
      <c r="J98" s="1">
        <v>8</v>
      </c>
      <c r="K98" s="1">
        <v>8</v>
      </c>
      <c r="L98" s="1">
        <v>5</v>
      </c>
      <c r="M98" s="1">
        <v>8</v>
      </c>
      <c r="N98" s="1">
        <v>4</v>
      </c>
      <c r="P98" s="1">
        <v>8</v>
      </c>
      <c r="Q98" s="1">
        <v>7</v>
      </c>
      <c r="R98" s="1">
        <v>8</v>
      </c>
      <c r="S98" s="1">
        <v>8</v>
      </c>
      <c r="T98" s="1">
        <v>8</v>
      </c>
      <c r="U98" s="1">
        <v>8</v>
      </c>
      <c r="Y98" s="1">
        <v>8</v>
      </c>
      <c r="Z98" s="1">
        <v>8</v>
      </c>
      <c r="AA98" s="1">
        <v>8</v>
      </c>
      <c r="AB98" s="1">
        <v>4</v>
      </c>
      <c r="AD98" s="1">
        <v>8</v>
      </c>
      <c r="AE98" s="1">
        <v>8</v>
      </c>
      <c r="AF98" s="1">
        <v>8</v>
      </c>
      <c r="AG98" s="1">
        <v>8</v>
      </c>
      <c r="AH98" s="1">
        <v>8</v>
      </c>
      <c r="AI98" s="1">
        <v>8</v>
      </c>
      <c r="AK98" s="1">
        <v>8</v>
      </c>
      <c r="AM98" s="21">
        <f t="shared" ref="AM98" si="213">SUMIFS(H98:AL98,$H$8:$AL$8,"&lt;"&amp;F98)</f>
        <v>0</v>
      </c>
      <c r="AN98" s="21">
        <f t="shared" ref="AN98" si="214">SUMIFS(H99:AL99,$H$8:$AL$8,"&lt;"&amp;F98)</f>
        <v>0</v>
      </c>
      <c r="AO98" s="21">
        <f t="shared" ref="AO98" si="215">SUMIFS(H100:AL100,$H$8:$AL$8,"&lt;"&amp;F98)</f>
        <v>0</v>
      </c>
      <c r="AP98" s="21">
        <f t="shared" ref="AP98" si="216">COUNTIFS(H101:AL101,"AL",$H$8:$AL$8,"&lt;"&amp;F98)</f>
        <v>0</v>
      </c>
      <c r="AQ98" s="21">
        <f t="shared" ref="AQ98" si="217">COUNTIFS(H101:AL101,"NO",$H$8:$AL$8,"&lt;"&amp;F98)</f>
        <v>0</v>
      </c>
      <c r="AR98" s="21">
        <f t="shared" ref="AR98" si="218">SUMIFS(H98:AL98,$H$8:$AL$8,"&gt;="&amp;F98)</f>
        <v>172</v>
      </c>
      <c r="AS98" s="21">
        <f t="shared" ref="AS98" si="219">SUMIFS(H99:AL99,$H$8:$AL$8,"&gt;="&amp;F98)</f>
        <v>30</v>
      </c>
      <c r="AT98" s="21">
        <f t="shared" ref="AT98" si="220">SUMIFS(I100:AM100,$H$8:$AL$8,"&gt;="&amp;F98)</f>
        <v>0</v>
      </c>
      <c r="AU98" s="21">
        <f t="shared" ref="AU98" si="221">COUNTIFS(H101:AL101,"AL",$H$8:$AL$8,"&gt;="&amp;F98)</f>
        <v>1</v>
      </c>
      <c r="AV98" s="21">
        <f t="shared" ref="AV98" si="222">COUNTIFS(H101:AL101,"NO",$H$8:$AL$8,"&gt;="&amp;F98)</f>
        <v>1</v>
      </c>
    </row>
    <row r="99" spans="1:48" x14ac:dyDescent="0.25">
      <c r="A99" s="21"/>
      <c r="B99" s="22"/>
      <c r="C99" s="22"/>
      <c r="D99" s="21"/>
      <c r="E99" s="23"/>
      <c r="F99" s="23"/>
      <c r="G99" s="1" t="s">
        <v>10</v>
      </c>
      <c r="I99" s="1">
        <v>2.5</v>
      </c>
      <c r="J99" s="1">
        <v>2.5</v>
      </c>
      <c r="L99" s="1">
        <v>3.5</v>
      </c>
      <c r="P99" s="1">
        <v>1</v>
      </c>
      <c r="S99" s="1">
        <v>1</v>
      </c>
      <c r="T99" s="1">
        <v>1.5</v>
      </c>
      <c r="U99" s="1">
        <v>3.5</v>
      </c>
      <c r="Y99" s="1">
        <v>0.5</v>
      </c>
      <c r="Z99" s="1">
        <v>2</v>
      </c>
      <c r="AA99" s="1">
        <v>3.5</v>
      </c>
      <c r="AD99" s="1">
        <v>2.5</v>
      </c>
      <c r="AH99" s="1">
        <v>1</v>
      </c>
      <c r="AI99" s="1">
        <v>3.5</v>
      </c>
      <c r="AK99" s="1">
        <v>1.5</v>
      </c>
      <c r="AM99" s="21"/>
      <c r="AN99" s="21"/>
      <c r="AO99" s="21"/>
      <c r="AP99" s="21"/>
      <c r="AQ99" s="21"/>
      <c r="AR99" s="21"/>
      <c r="AS99" s="21"/>
      <c r="AT99" s="21"/>
      <c r="AU99" s="21"/>
      <c r="AV99" s="21"/>
    </row>
    <row r="100" spans="1:48" x14ac:dyDescent="0.25">
      <c r="A100" s="21"/>
      <c r="B100" s="22"/>
      <c r="C100" s="22"/>
      <c r="D100" s="21"/>
      <c r="E100" s="23"/>
      <c r="F100" s="23"/>
      <c r="G100" s="1" t="s">
        <v>11</v>
      </c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</row>
    <row r="101" spans="1:48" x14ac:dyDescent="0.25">
      <c r="A101" s="21"/>
      <c r="B101" s="22"/>
      <c r="C101" s="22"/>
      <c r="D101" s="21"/>
      <c r="E101" s="23"/>
      <c r="F101" s="23"/>
      <c r="G101" s="1" t="s">
        <v>16</v>
      </c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 t="s">
        <v>73</v>
      </c>
      <c r="X101" s="13" t="s">
        <v>75</v>
      </c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</row>
    <row r="105" spans="1:48" ht="24.6" x14ac:dyDescent="0.4">
      <c r="B105" s="19"/>
    </row>
    <row r="106" spans="1:48" ht="24.6" x14ac:dyDescent="0.4">
      <c r="B106" s="19"/>
    </row>
    <row r="107" spans="1:48" ht="24.6" x14ac:dyDescent="0.4">
      <c r="B107" s="19"/>
    </row>
    <row r="108" spans="1:48" ht="25.8" x14ac:dyDescent="0.5">
      <c r="B108" s="19"/>
      <c r="F108" s="20"/>
    </row>
  </sheetData>
  <sheetProtection algorithmName="SHA-512" hashValue="QGMhs50Pdbj43SaTogfDYBWg5foGiWC6GL/TjmuSFQAtIQ87n0Eg3P/3ajGYjKfLuM0rg8btMcQait7cKtA6BQ==" saltValue="+HJ0kGQpqRUehs+EwxKA8A==" spinCount="100000" sheet="1" objects="1" formatCells="0" formatColumns="0" formatRows="0" insertColumns="0" insertRows="0" insertHyperlinks="0" deleteColumns="0" deleteRows="0" sort="0" autoFilter="0" pivotTables="0"/>
  <mergeCells count="377">
    <mergeCell ref="C10:C13"/>
    <mergeCell ref="B10:B13"/>
    <mergeCell ref="A10:A13"/>
    <mergeCell ref="A14:A17"/>
    <mergeCell ref="B14:B17"/>
    <mergeCell ref="C14:C17"/>
    <mergeCell ref="AM8:AQ8"/>
    <mergeCell ref="AR8:AV8"/>
    <mergeCell ref="G8:G9"/>
    <mergeCell ref="F10:F13"/>
    <mergeCell ref="E10:E13"/>
    <mergeCell ref="D10:D13"/>
    <mergeCell ref="AV10:AV13"/>
    <mergeCell ref="AU10:AU13"/>
    <mergeCell ref="AT10:AT13"/>
    <mergeCell ref="AS10:AS13"/>
    <mergeCell ref="F8:F9"/>
    <mergeCell ref="E8:E9"/>
    <mergeCell ref="D8:D9"/>
    <mergeCell ref="C8:C9"/>
    <mergeCell ref="B8:B9"/>
    <mergeCell ref="A8:A9"/>
    <mergeCell ref="AR10:AR13"/>
    <mergeCell ref="AQ10:AQ13"/>
    <mergeCell ref="A22:A25"/>
    <mergeCell ref="B22:B25"/>
    <mergeCell ref="C22:C25"/>
    <mergeCell ref="D22:D25"/>
    <mergeCell ref="E22:E25"/>
    <mergeCell ref="F22:F25"/>
    <mergeCell ref="D14:D17"/>
    <mergeCell ref="E14:E17"/>
    <mergeCell ref="F14:F17"/>
    <mergeCell ref="A18:A21"/>
    <mergeCell ref="B18:B21"/>
    <mergeCell ref="C18:C21"/>
    <mergeCell ref="D18:D21"/>
    <mergeCell ref="E18:E21"/>
    <mergeCell ref="F18:F21"/>
    <mergeCell ref="A30:A33"/>
    <mergeCell ref="B30:B33"/>
    <mergeCell ref="C30:C33"/>
    <mergeCell ref="D30:D33"/>
    <mergeCell ref="E30:E33"/>
    <mergeCell ref="F30:F33"/>
    <mergeCell ref="A26:A29"/>
    <mergeCell ref="B26:B29"/>
    <mergeCell ref="C26:C29"/>
    <mergeCell ref="D26:D29"/>
    <mergeCell ref="E26:E29"/>
    <mergeCell ref="F26:F29"/>
    <mergeCell ref="A38:A41"/>
    <mergeCell ref="B38:B41"/>
    <mergeCell ref="C38:C41"/>
    <mergeCell ref="D38:D41"/>
    <mergeCell ref="E38:E41"/>
    <mergeCell ref="F38:F41"/>
    <mergeCell ref="A34:A37"/>
    <mergeCell ref="B34:B37"/>
    <mergeCell ref="C34:C37"/>
    <mergeCell ref="D34:D37"/>
    <mergeCell ref="E34:E37"/>
    <mergeCell ref="F34:F37"/>
    <mergeCell ref="A46:A49"/>
    <mergeCell ref="B46:B49"/>
    <mergeCell ref="C46:C49"/>
    <mergeCell ref="D46:D49"/>
    <mergeCell ref="E46:E49"/>
    <mergeCell ref="F46:F49"/>
    <mergeCell ref="A42:A45"/>
    <mergeCell ref="B42:B45"/>
    <mergeCell ref="C42:C45"/>
    <mergeCell ref="D42:D45"/>
    <mergeCell ref="E42:E45"/>
    <mergeCell ref="F42:F45"/>
    <mergeCell ref="A54:A57"/>
    <mergeCell ref="B54:B57"/>
    <mergeCell ref="C54:C57"/>
    <mergeCell ref="D54:D57"/>
    <mergeCell ref="E54:E57"/>
    <mergeCell ref="F54:F57"/>
    <mergeCell ref="A50:A53"/>
    <mergeCell ref="B50:B53"/>
    <mergeCell ref="C50:C53"/>
    <mergeCell ref="D50:D53"/>
    <mergeCell ref="E50:E53"/>
    <mergeCell ref="F50:F53"/>
    <mergeCell ref="A62:A65"/>
    <mergeCell ref="B62:B65"/>
    <mergeCell ref="C62:C65"/>
    <mergeCell ref="D62:D65"/>
    <mergeCell ref="E62:E65"/>
    <mergeCell ref="F62:F65"/>
    <mergeCell ref="A58:A61"/>
    <mergeCell ref="B58:B61"/>
    <mergeCell ref="C58:C61"/>
    <mergeCell ref="D58:D61"/>
    <mergeCell ref="E58:E61"/>
    <mergeCell ref="F58:F61"/>
    <mergeCell ref="A70:A73"/>
    <mergeCell ref="B70:B73"/>
    <mergeCell ref="C70:C73"/>
    <mergeCell ref="D70:D73"/>
    <mergeCell ref="E70:E73"/>
    <mergeCell ref="F70:F73"/>
    <mergeCell ref="A66:A69"/>
    <mergeCell ref="B66:B69"/>
    <mergeCell ref="C66:C69"/>
    <mergeCell ref="D66:D69"/>
    <mergeCell ref="E66:E69"/>
    <mergeCell ref="F66:F69"/>
    <mergeCell ref="A78:A81"/>
    <mergeCell ref="B78:B81"/>
    <mergeCell ref="C78:C81"/>
    <mergeCell ref="D78:D81"/>
    <mergeCell ref="E78:E81"/>
    <mergeCell ref="F78:F81"/>
    <mergeCell ref="A74:A77"/>
    <mergeCell ref="B74:B77"/>
    <mergeCell ref="C74:C77"/>
    <mergeCell ref="D74:D77"/>
    <mergeCell ref="E74:E77"/>
    <mergeCell ref="F74:F77"/>
    <mergeCell ref="A86:A89"/>
    <mergeCell ref="B86:B89"/>
    <mergeCell ref="C86:C89"/>
    <mergeCell ref="D86:D89"/>
    <mergeCell ref="E86:E89"/>
    <mergeCell ref="F86:F89"/>
    <mergeCell ref="A82:A85"/>
    <mergeCell ref="B82:B85"/>
    <mergeCell ref="C82:C85"/>
    <mergeCell ref="D82:D85"/>
    <mergeCell ref="E82:E85"/>
    <mergeCell ref="F82:F85"/>
    <mergeCell ref="AP10:AP13"/>
    <mergeCell ref="AO10:AO13"/>
    <mergeCell ref="AN10:AN13"/>
    <mergeCell ref="AM10:AM13"/>
    <mergeCell ref="A98:A101"/>
    <mergeCell ref="B98:B101"/>
    <mergeCell ref="C98:C101"/>
    <mergeCell ref="D98:D101"/>
    <mergeCell ref="E98:E101"/>
    <mergeCell ref="F98:F101"/>
    <mergeCell ref="A94:A97"/>
    <mergeCell ref="B94:B97"/>
    <mergeCell ref="C94:C97"/>
    <mergeCell ref="D94:D97"/>
    <mergeCell ref="E94:E97"/>
    <mergeCell ref="F94:F97"/>
    <mergeCell ref="A90:A93"/>
    <mergeCell ref="B90:B93"/>
    <mergeCell ref="C90:C93"/>
    <mergeCell ref="D90:D93"/>
    <mergeCell ref="E90:E93"/>
    <mergeCell ref="F90:F93"/>
    <mergeCell ref="AM22:AM25"/>
    <mergeCell ref="AN22:AN25"/>
    <mergeCell ref="AS14:AS17"/>
    <mergeCell ref="AT14:AT17"/>
    <mergeCell ref="AU14:AU17"/>
    <mergeCell ref="AV14:AV17"/>
    <mergeCell ref="AM18:AM21"/>
    <mergeCell ref="AN18:AN21"/>
    <mergeCell ref="AO18:AO21"/>
    <mergeCell ref="AP18:AP21"/>
    <mergeCell ref="AQ18:AQ21"/>
    <mergeCell ref="AR18:AR21"/>
    <mergeCell ref="AM14:AM17"/>
    <mergeCell ref="AN14:AN17"/>
    <mergeCell ref="AO14:AO17"/>
    <mergeCell ref="AP14:AP17"/>
    <mergeCell ref="AQ14:AQ17"/>
    <mergeCell ref="AR14:AR17"/>
    <mergeCell ref="AS18:AS21"/>
    <mergeCell ref="AT18:AT21"/>
    <mergeCell ref="AU18:AU21"/>
    <mergeCell ref="AV18:AV21"/>
    <mergeCell ref="AO22:AO25"/>
    <mergeCell ref="AP22:AP25"/>
    <mergeCell ref="AQ22:AQ25"/>
    <mergeCell ref="AR22:AR25"/>
    <mergeCell ref="AS22:AS25"/>
    <mergeCell ref="AT22:AT25"/>
    <mergeCell ref="AU22:AU25"/>
    <mergeCell ref="AV22:AV25"/>
    <mergeCell ref="AM26:AM29"/>
    <mergeCell ref="AN26:AN29"/>
    <mergeCell ref="AO26:AO29"/>
    <mergeCell ref="AP26:AP29"/>
    <mergeCell ref="AQ26:AQ29"/>
    <mergeCell ref="AR26:AR29"/>
    <mergeCell ref="AS26:AS29"/>
    <mergeCell ref="AT26:AT29"/>
    <mergeCell ref="AU26:AU29"/>
    <mergeCell ref="AV26:AV29"/>
    <mergeCell ref="AV30:AV33"/>
    <mergeCell ref="AM34:AM37"/>
    <mergeCell ref="AN34:AN37"/>
    <mergeCell ref="AO34:AO37"/>
    <mergeCell ref="AP34:AP37"/>
    <mergeCell ref="AQ34:AQ37"/>
    <mergeCell ref="AR34:AR37"/>
    <mergeCell ref="AS34:AS37"/>
    <mergeCell ref="AT34:AT37"/>
    <mergeCell ref="AU34:AU37"/>
    <mergeCell ref="AV34:AV37"/>
    <mergeCell ref="AM30:AM33"/>
    <mergeCell ref="AN30:AN33"/>
    <mergeCell ref="AO30:AO33"/>
    <mergeCell ref="AP30:AP33"/>
    <mergeCell ref="AQ30:AQ33"/>
    <mergeCell ref="AR30:AR33"/>
    <mergeCell ref="AS30:AS33"/>
    <mergeCell ref="AT30:AT33"/>
    <mergeCell ref="AU30:AU33"/>
    <mergeCell ref="AV38:AV41"/>
    <mergeCell ref="AM42:AM45"/>
    <mergeCell ref="AN42:AN45"/>
    <mergeCell ref="AO42:AO45"/>
    <mergeCell ref="AP42:AP45"/>
    <mergeCell ref="AQ42:AQ45"/>
    <mergeCell ref="AR42:AR45"/>
    <mergeCell ref="AS42:AS45"/>
    <mergeCell ref="AT42:AT45"/>
    <mergeCell ref="AU42:AU45"/>
    <mergeCell ref="AV42:AV45"/>
    <mergeCell ref="AM38:AM41"/>
    <mergeCell ref="AN38:AN41"/>
    <mergeCell ref="AO38:AO41"/>
    <mergeCell ref="AP38:AP41"/>
    <mergeCell ref="AQ38:AQ41"/>
    <mergeCell ref="AR38:AR41"/>
    <mergeCell ref="AS38:AS41"/>
    <mergeCell ref="AT38:AT41"/>
    <mergeCell ref="AU38:AU41"/>
    <mergeCell ref="AV46:AV49"/>
    <mergeCell ref="AM50:AM53"/>
    <mergeCell ref="AN50:AN53"/>
    <mergeCell ref="AO50:AO53"/>
    <mergeCell ref="AP50:AP53"/>
    <mergeCell ref="AQ50:AQ53"/>
    <mergeCell ref="AR50:AR53"/>
    <mergeCell ref="AS50:AS53"/>
    <mergeCell ref="AT50:AT53"/>
    <mergeCell ref="AU50:AU53"/>
    <mergeCell ref="AV50:AV53"/>
    <mergeCell ref="AM46:AM49"/>
    <mergeCell ref="AN46:AN49"/>
    <mergeCell ref="AO46:AO49"/>
    <mergeCell ref="AP46:AP49"/>
    <mergeCell ref="AQ46:AQ49"/>
    <mergeCell ref="AR46:AR49"/>
    <mergeCell ref="AS46:AS49"/>
    <mergeCell ref="AT46:AT49"/>
    <mergeCell ref="AU46:AU49"/>
    <mergeCell ref="AV54:AV57"/>
    <mergeCell ref="AM58:AM61"/>
    <mergeCell ref="AN58:AN61"/>
    <mergeCell ref="AO58:AO61"/>
    <mergeCell ref="AP58:AP61"/>
    <mergeCell ref="AQ58:AQ61"/>
    <mergeCell ref="AR58:AR61"/>
    <mergeCell ref="AS58:AS61"/>
    <mergeCell ref="AT58:AT61"/>
    <mergeCell ref="AU58:AU61"/>
    <mergeCell ref="AV58:AV61"/>
    <mergeCell ref="AM54:AM57"/>
    <mergeCell ref="AN54:AN57"/>
    <mergeCell ref="AO54:AO57"/>
    <mergeCell ref="AP54:AP57"/>
    <mergeCell ref="AQ54:AQ57"/>
    <mergeCell ref="AR54:AR57"/>
    <mergeCell ref="AS54:AS57"/>
    <mergeCell ref="AT54:AT57"/>
    <mergeCell ref="AU54:AU57"/>
    <mergeCell ref="AV62:AV65"/>
    <mergeCell ref="AM66:AM69"/>
    <mergeCell ref="AN66:AN69"/>
    <mergeCell ref="AO66:AO69"/>
    <mergeCell ref="AP66:AP69"/>
    <mergeCell ref="AQ66:AQ69"/>
    <mergeCell ref="AR66:AR69"/>
    <mergeCell ref="AS66:AS69"/>
    <mergeCell ref="AT66:AT69"/>
    <mergeCell ref="AU66:AU69"/>
    <mergeCell ref="AV66:AV69"/>
    <mergeCell ref="AM62:AM65"/>
    <mergeCell ref="AN62:AN65"/>
    <mergeCell ref="AO62:AO65"/>
    <mergeCell ref="AP62:AP65"/>
    <mergeCell ref="AQ62:AQ65"/>
    <mergeCell ref="AR62:AR65"/>
    <mergeCell ref="AS62:AS65"/>
    <mergeCell ref="AT62:AT65"/>
    <mergeCell ref="AU62:AU65"/>
    <mergeCell ref="AV70:AV73"/>
    <mergeCell ref="AM74:AM77"/>
    <mergeCell ref="AN74:AN77"/>
    <mergeCell ref="AO74:AO77"/>
    <mergeCell ref="AP74:AP77"/>
    <mergeCell ref="AQ74:AQ77"/>
    <mergeCell ref="AR74:AR77"/>
    <mergeCell ref="AS74:AS77"/>
    <mergeCell ref="AT74:AT77"/>
    <mergeCell ref="AU74:AU77"/>
    <mergeCell ref="AV74:AV77"/>
    <mergeCell ref="AM70:AM73"/>
    <mergeCell ref="AN70:AN73"/>
    <mergeCell ref="AO70:AO73"/>
    <mergeCell ref="AP70:AP73"/>
    <mergeCell ref="AQ70:AQ73"/>
    <mergeCell ref="AR70:AR73"/>
    <mergeCell ref="AS70:AS73"/>
    <mergeCell ref="AT70:AT73"/>
    <mergeCell ref="AU70:AU73"/>
    <mergeCell ref="AV78:AV81"/>
    <mergeCell ref="AM82:AM85"/>
    <mergeCell ref="AN82:AN85"/>
    <mergeCell ref="AO82:AO85"/>
    <mergeCell ref="AP82:AP85"/>
    <mergeCell ref="AQ82:AQ85"/>
    <mergeCell ref="AR82:AR85"/>
    <mergeCell ref="AS82:AS85"/>
    <mergeCell ref="AT82:AT85"/>
    <mergeCell ref="AU82:AU85"/>
    <mergeCell ref="AV82:AV85"/>
    <mergeCell ref="AM78:AM81"/>
    <mergeCell ref="AN78:AN81"/>
    <mergeCell ref="AO78:AO81"/>
    <mergeCell ref="AP78:AP81"/>
    <mergeCell ref="AQ78:AQ81"/>
    <mergeCell ref="AR78:AR81"/>
    <mergeCell ref="AS78:AS81"/>
    <mergeCell ref="AT78:AT81"/>
    <mergeCell ref="AU78:AU81"/>
    <mergeCell ref="AV86:AV89"/>
    <mergeCell ref="AM90:AM93"/>
    <mergeCell ref="AN90:AN93"/>
    <mergeCell ref="AO90:AO93"/>
    <mergeCell ref="AP90:AP93"/>
    <mergeCell ref="AQ90:AQ93"/>
    <mergeCell ref="AR90:AR93"/>
    <mergeCell ref="AS90:AS93"/>
    <mergeCell ref="AT90:AT93"/>
    <mergeCell ref="AU90:AU93"/>
    <mergeCell ref="AV90:AV93"/>
    <mergeCell ref="AM86:AM89"/>
    <mergeCell ref="AN86:AN89"/>
    <mergeCell ref="AO86:AO89"/>
    <mergeCell ref="AP86:AP89"/>
    <mergeCell ref="AQ86:AQ89"/>
    <mergeCell ref="AR86:AR89"/>
    <mergeCell ref="AS86:AS89"/>
    <mergeCell ref="AT86:AT89"/>
    <mergeCell ref="AU86:AU89"/>
    <mergeCell ref="AV98:AV101"/>
    <mergeCell ref="AS94:AS97"/>
    <mergeCell ref="AT94:AT97"/>
    <mergeCell ref="AU94:AU97"/>
    <mergeCell ref="AV94:AV97"/>
    <mergeCell ref="AM98:AM101"/>
    <mergeCell ref="AN98:AN101"/>
    <mergeCell ref="AO98:AO101"/>
    <mergeCell ref="AP98:AP101"/>
    <mergeCell ref="AQ98:AQ101"/>
    <mergeCell ref="AR98:AR101"/>
    <mergeCell ref="AM94:AM97"/>
    <mergeCell ref="AN94:AN97"/>
    <mergeCell ref="AO94:AO97"/>
    <mergeCell ref="AP94:AP97"/>
    <mergeCell ref="AQ94:AQ97"/>
    <mergeCell ref="AR94:AR97"/>
    <mergeCell ref="AS98:AS101"/>
    <mergeCell ref="AT98:AT101"/>
    <mergeCell ref="AU98:AU101"/>
  </mergeCells>
  <phoneticPr fontId="2" type="noConversion"/>
  <conditionalFormatting sqref="G10:AL101">
    <cfRule type="expression" dxfId="4" priority="4">
      <formula>$G10&lt;&gt;"WT"</formula>
    </cfRule>
    <cfRule type="expression" dxfId="3" priority="5">
      <formula>$G10="WT"</formula>
    </cfRule>
  </conditionalFormatting>
  <conditionalFormatting sqref="H10:AL101">
    <cfRule type="expression" dxfId="1" priority="2">
      <formula>AND(OR(WEEKDAY(H$8)=7,H$8=0),$G$4)</formula>
    </cfRule>
    <cfRule type="expression" dxfId="0" priority="3">
      <formula>AND(OR(WEEKDAY(H$8)=1,H$8=0),$G$3)</formula>
    </cfRule>
  </conditionalFormatting>
  <dataValidations count="1">
    <dataValidation type="list" allowBlank="1" showInputMessage="1" showErrorMessage="1" sqref="C5" xr:uid="{8229C9B4-EDB2-42EB-B505-0EE47401C322}">
      <formula1>"1,2,3,4,5,6,7,8,9,10,11,12"</formula1>
    </dataValidation>
  </dataValidations>
  <hyperlinks>
    <hyperlink ref="Q2" r:id="rId1" xr:uid="{41A41A08-3B70-4CE5-A455-AC970230A945}"/>
    <hyperlink ref="Q2:AM2" r:id="rId2" display="Kênh youtube Excel Thỉnh Vũ: https://www.youtube.com/@thinhvd309/videos" xr:uid="{06A0A910-AC34-4CCD-9B77-C683C0969E29}"/>
  </hyperlinks>
  <pageMargins left="0.7" right="0.7" top="0.75" bottom="0.75" header="0.3" footer="0.3"/>
  <pageSetup orientation="portrait" r:id="rId3"/>
  <ignoredErrors>
    <ignoredError sqref="H8:AL9 AM10:AV101" unlockedFormula="1"/>
  </ignoredError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6" name="Group Box 5">
              <controlPr locked="0" defaultSize="0" autoFill="0" autoPict="0">
                <anchor moveWithCells="1">
                  <from>
                    <xdr:col>0</xdr:col>
                    <xdr:colOff>99060</xdr:colOff>
                    <xdr:row>2</xdr:row>
                    <xdr:rowOff>137160</xdr:rowOff>
                  </from>
                  <to>
                    <xdr:col>3</xdr:col>
                    <xdr:colOff>99060</xdr:colOff>
                    <xdr:row>5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6</xdr:col>
                    <xdr:colOff>30480</xdr:colOff>
                    <xdr:row>2</xdr:row>
                    <xdr:rowOff>137160</xdr:rowOff>
                  </from>
                  <to>
                    <xdr:col>10</xdr:col>
                    <xdr:colOff>190500</xdr:colOff>
                    <xdr:row>3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 altText="Format Thứ 7">
                <anchor moveWithCells="1">
                  <from>
                    <xdr:col>6</xdr:col>
                    <xdr:colOff>30480</xdr:colOff>
                    <xdr:row>3</xdr:row>
                    <xdr:rowOff>91440</xdr:rowOff>
                  </from>
                  <to>
                    <xdr:col>10</xdr:col>
                    <xdr:colOff>190500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 altText="Format Thứ 7">
                <anchor moveWithCells="1">
                  <from>
                    <xdr:col>6</xdr:col>
                    <xdr:colOff>22860</xdr:colOff>
                    <xdr:row>4</xdr:row>
                    <xdr:rowOff>137160</xdr:rowOff>
                  </from>
                  <to>
                    <xdr:col>10</xdr:col>
                    <xdr:colOff>190500</xdr:colOff>
                    <xdr:row>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Group Box 11">
              <controlPr locked="0" defaultSize="0" autoFill="0" autoPict="0">
                <anchor moveWithCells="1">
                  <from>
                    <xdr:col>5</xdr:col>
                    <xdr:colOff>563880</xdr:colOff>
                    <xdr:row>2</xdr:row>
                    <xdr:rowOff>68580</xdr:rowOff>
                  </from>
                  <to>
                    <xdr:col>12</xdr:col>
                    <xdr:colOff>228600</xdr:colOff>
                    <xdr:row>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Group Box 12">
              <controlPr defaultSize="0" autoFill="0" autoPict="0">
                <anchor moveWithCells="1">
                  <from>
                    <xdr:col>16</xdr:col>
                    <xdr:colOff>152400</xdr:colOff>
                    <xdr:row>2</xdr:row>
                    <xdr:rowOff>22860</xdr:rowOff>
                  </from>
                  <to>
                    <xdr:col>26</xdr:col>
                    <xdr:colOff>167640</xdr:colOff>
                    <xdr:row>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Group Box 13">
              <controlPr defaultSize="0" autoFill="0" autoPict="0">
                <anchor moveWithCells="1">
                  <from>
                    <xdr:col>29</xdr:col>
                    <xdr:colOff>91440</xdr:colOff>
                    <xdr:row>2</xdr:row>
                    <xdr:rowOff>38100</xdr:rowOff>
                  </from>
                  <to>
                    <xdr:col>48</xdr:col>
                    <xdr:colOff>0</xdr:colOff>
                    <xdr:row>6</xdr:row>
                    <xdr:rowOff>15240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1BEF349-2CA4-4199-8334-E0407A147960}">
            <xm:f>ISNUMBER(MATCH(H$8,KHCC!G$4:G$17,0))</xm:f>
            <x14:dxf>
              <fill>
                <patternFill>
                  <bgColor theme="8" tint="0.39994506668294322"/>
                </patternFill>
              </fill>
            </x14:dxf>
          </x14:cfRule>
          <xm:sqref>H10:AL101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6277F5E-A8FB-4D4A-BC8B-E20541E02D34}">
          <x14:formula1>
            <xm:f>KHCC!$D$4:$D$11</xm:f>
          </x14:formula1>
          <xm:sqref>H13:AL13 H17:AL17 H21:AL21 H25:AL25 H29:AL29 H33:AL33 H37:AL37 H41:AL41 H45:AL45 H49:AL49 H53:AL53 H57:AL57 H61:AL61 H65:AL65 H69:AL69 H73:AL73 H77:AL77 H81:AL81 H85:AL85 H89:AL89 H93:AL93 H97:AL97 H101:AL101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982B1-1092-41C8-ACE4-004AE9165E3D}">
  <dimension ref="A1:G17"/>
  <sheetViews>
    <sheetView showGridLines="0" workbookViewId="0">
      <selection activeCell="D24" sqref="D24"/>
    </sheetView>
  </sheetViews>
  <sheetFormatPr defaultColWidth="9.109375" defaultRowHeight="13.8" x14ac:dyDescent="0.25"/>
  <cols>
    <col min="1" max="1" width="7.109375" style="1" customWidth="1"/>
    <col min="2" max="2" width="14.88671875" style="1" customWidth="1"/>
    <col min="3" max="3" width="33.21875" style="1" customWidth="1"/>
    <col min="4" max="4" width="12.88671875" style="1" customWidth="1"/>
    <col min="5" max="5" width="48.109375" style="1" customWidth="1"/>
    <col min="6" max="6" width="9.109375" style="1"/>
    <col min="7" max="7" width="9.77734375" style="1" bestFit="1" customWidth="1"/>
    <col min="8" max="16384" width="9.109375" style="1"/>
  </cols>
  <sheetData>
    <row r="1" spans="1:7" x14ac:dyDescent="0.25">
      <c r="A1" s="2" t="s">
        <v>66</v>
      </c>
      <c r="D1" s="2" t="s">
        <v>69</v>
      </c>
      <c r="G1" s="1" t="s">
        <v>92</v>
      </c>
    </row>
    <row r="3" spans="1:7" x14ac:dyDescent="0.25">
      <c r="A3" s="3" t="s">
        <v>70</v>
      </c>
      <c r="B3" s="3" t="s">
        <v>71</v>
      </c>
      <c r="D3" s="3" t="s">
        <v>70</v>
      </c>
      <c r="E3" s="3" t="s">
        <v>71</v>
      </c>
      <c r="G3" s="18" t="s">
        <v>93</v>
      </c>
    </row>
    <row r="4" spans="1:7" x14ac:dyDescent="0.25">
      <c r="A4" s="4" t="s">
        <v>9</v>
      </c>
      <c r="B4" s="4" t="s">
        <v>72</v>
      </c>
      <c r="D4" s="4" t="s">
        <v>73</v>
      </c>
      <c r="E4" s="4" t="s">
        <v>74</v>
      </c>
      <c r="G4" s="5">
        <v>45658</v>
      </c>
    </row>
    <row r="5" spans="1:7" x14ac:dyDescent="0.25">
      <c r="A5" s="4" t="s">
        <v>10</v>
      </c>
      <c r="B5" s="4" t="s">
        <v>67</v>
      </c>
      <c r="D5" s="4" t="s">
        <v>75</v>
      </c>
      <c r="E5" s="4" t="s">
        <v>76</v>
      </c>
      <c r="G5" s="5">
        <v>45682</v>
      </c>
    </row>
    <row r="6" spans="1:7" x14ac:dyDescent="0.25">
      <c r="A6" s="4" t="s">
        <v>11</v>
      </c>
      <c r="B6" s="4" t="s">
        <v>68</v>
      </c>
      <c r="D6" s="4" t="s">
        <v>77</v>
      </c>
      <c r="E6" s="4" t="s">
        <v>78</v>
      </c>
      <c r="G6" s="5">
        <v>45683</v>
      </c>
    </row>
    <row r="7" spans="1:7" x14ac:dyDescent="0.25">
      <c r="D7" s="4" t="s">
        <v>79</v>
      </c>
      <c r="E7" s="4" t="s">
        <v>80</v>
      </c>
      <c r="G7" s="5">
        <v>45684</v>
      </c>
    </row>
    <row r="8" spans="1:7" x14ac:dyDescent="0.25">
      <c r="D8" s="4" t="s">
        <v>81</v>
      </c>
      <c r="E8" s="4" t="s">
        <v>82</v>
      </c>
      <c r="G8" s="5">
        <v>45685</v>
      </c>
    </row>
    <row r="9" spans="1:7" x14ac:dyDescent="0.25">
      <c r="D9" s="4"/>
      <c r="E9" s="4"/>
      <c r="G9" s="5">
        <v>45686</v>
      </c>
    </row>
    <row r="10" spans="1:7" x14ac:dyDescent="0.25">
      <c r="D10" s="4"/>
      <c r="E10" s="4"/>
      <c r="G10" s="5">
        <v>45687</v>
      </c>
    </row>
    <row r="11" spans="1:7" x14ac:dyDescent="0.25">
      <c r="D11" s="4"/>
      <c r="E11" s="4"/>
      <c r="G11" s="5">
        <v>45688</v>
      </c>
    </row>
    <row r="12" spans="1:7" x14ac:dyDescent="0.25">
      <c r="D12" s="4"/>
      <c r="E12" s="4"/>
      <c r="G12" s="5">
        <v>45689</v>
      </c>
    </row>
    <row r="13" spans="1:7" x14ac:dyDescent="0.25">
      <c r="D13" s="4"/>
      <c r="E13" s="4"/>
      <c r="G13" s="5">
        <v>45690</v>
      </c>
    </row>
    <row r="14" spans="1:7" x14ac:dyDescent="0.25">
      <c r="D14" s="4"/>
      <c r="E14" s="4"/>
      <c r="G14" s="5">
        <v>45754</v>
      </c>
    </row>
    <row r="15" spans="1:7" x14ac:dyDescent="0.25">
      <c r="D15" s="4"/>
      <c r="E15" s="4"/>
      <c r="G15" s="5">
        <v>45777</v>
      </c>
    </row>
    <row r="16" spans="1:7" x14ac:dyDescent="0.25">
      <c r="D16" s="4"/>
      <c r="E16" s="4"/>
      <c r="G16" s="5">
        <v>45778</v>
      </c>
    </row>
    <row r="17" spans="7:7" x14ac:dyDescent="0.25">
      <c r="G17" s="5">
        <v>45902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BCC</vt:lpstr>
      <vt:lpstr>KHCC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Thi Thanh Huyền - 035183001061-13h30-01082021 Nguyễn</cp:lastModifiedBy>
  <dcterms:created xsi:type="dcterms:W3CDTF">2020-12-07T04:35:52Z</dcterms:created>
  <dcterms:modified xsi:type="dcterms:W3CDTF">2025-10-27T03:27:39Z</dcterms:modified>
</cp:coreProperties>
</file>